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potviro-my.sharepoint.com/personal/ravnatelj_spotviro_onmicrosoft_com/Documents/Desktop/SPOT VIROVITICA/SJEDNICE UV/10 sjednica UV/slanje/"/>
    </mc:Choice>
  </mc:AlternateContent>
  <xr:revisionPtr revIDLastSave="0" documentId="8_{BBB44724-4643-46D9-83DE-8EF026AE729C}" xr6:coauthVersionLast="47" xr6:coauthVersionMax="47" xr10:uidLastSave="{00000000-0000-0000-0000-000000000000}"/>
  <bookViews>
    <workbookView xWindow="-108" yWindow="-108" windowWidth="23256" windowHeight="13896" xr2:uid="{0F27D1B9-CF03-4217-AB8B-35F75AA47FFC}"/>
  </bookViews>
  <sheets>
    <sheet name="Godišnji izvještaj o izvršenju" sheetId="1" r:id="rId1"/>
    <sheet name="OBRAZLOŽENJ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05" i="1" l="1"/>
  <c r="R204" i="1" s="1"/>
  <c r="P205" i="1"/>
  <c r="P204" i="1" s="1"/>
  <c r="T202" i="1"/>
  <c r="R200" i="1"/>
  <c r="R199" i="1" s="1"/>
  <c r="T201" i="1"/>
  <c r="T206" i="1"/>
  <c r="T207" i="1"/>
  <c r="T210" i="1"/>
  <c r="R194" i="1"/>
  <c r="T194" i="1" s="1"/>
  <c r="R192" i="1"/>
  <c r="T192" i="1" s="1"/>
  <c r="R170" i="1"/>
  <c r="T170" i="1" s="1"/>
  <c r="R166" i="1"/>
  <c r="T166" i="1" s="1"/>
  <c r="P165" i="1"/>
  <c r="P164" i="1" s="1"/>
  <c r="T162" i="1"/>
  <c r="T163" i="1"/>
  <c r="T153" i="1"/>
  <c r="T154" i="1"/>
  <c r="T155" i="1"/>
  <c r="T157" i="1"/>
  <c r="T159" i="1"/>
  <c r="T161" i="1"/>
  <c r="R160" i="1"/>
  <c r="R158" i="1"/>
  <c r="R156" i="1"/>
  <c r="P160" i="1"/>
  <c r="P158" i="1"/>
  <c r="P156" i="1"/>
  <c r="T139" i="1"/>
  <c r="P138" i="1"/>
  <c r="P137" i="1" s="1"/>
  <c r="N138" i="1"/>
  <c r="N137" i="1" s="1"/>
  <c r="P128" i="1"/>
  <c r="N130" i="1"/>
  <c r="N128" i="1"/>
  <c r="N126" i="1"/>
  <c r="N125" i="1" s="1"/>
  <c r="N123" i="1"/>
  <c r="N121" i="1"/>
  <c r="N119" i="1"/>
  <c r="P130" i="1"/>
  <c r="P126" i="1"/>
  <c r="P123" i="1"/>
  <c r="P121" i="1"/>
  <c r="P119" i="1"/>
  <c r="P118" i="1" s="1"/>
  <c r="T120" i="1"/>
  <c r="T122" i="1"/>
  <c r="T124" i="1"/>
  <c r="T127" i="1"/>
  <c r="T129" i="1"/>
  <c r="T131" i="1"/>
  <c r="T26" i="1"/>
  <c r="T27" i="1"/>
  <c r="T28" i="1"/>
  <c r="T23" i="1"/>
  <c r="Q105" i="1"/>
  <c r="Q100" i="1"/>
  <c r="Q99" i="1" s="1"/>
  <c r="O98" i="1"/>
  <c r="Q96" i="1"/>
  <c r="Q95" i="1" s="1"/>
  <c r="U95" i="1" s="1"/>
  <c r="Q90" i="1"/>
  <c r="Q88" i="1"/>
  <c r="Q78" i="1"/>
  <c r="Q72" i="1"/>
  <c r="Q69" i="1"/>
  <c r="Q66" i="1"/>
  <c r="Q62" i="1"/>
  <c r="Q64" i="1"/>
  <c r="O60" i="1"/>
  <c r="U50" i="1"/>
  <c r="U53" i="1"/>
  <c r="U56" i="1"/>
  <c r="U107" i="1"/>
  <c r="Q49" i="1"/>
  <c r="O49" i="1"/>
  <c r="P152" i="1" l="1"/>
  <c r="N118" i="1"/>
  <c r="T156" i="1"/>
  <c r="T158" i="1"/>
  <c r="T160" i="1"/>
  <c r="T204" i="1"/>
  <c r="T205" i="1"/>
  <c r="P200" i="1"/>
  <c r="P199" i="1" s="1"/>
  <c r="T200" i="1"/>
  <c r="T199" i="1"/>
  <c r="R165" i="1"/>
  <c r="R164" i="1" s="1"/>
  <c r="T164" i="1" s="1"/>
  <c r="R152" i="1"/>
  <c r="T137" i="1"/>
  <c r="T130" i="1"/>
  <c r="T128" i="1"/>
  <c r="T126" i="1"/>
  <c r="T138" i="1"/>
  <c r="P125" i="1"/>
  <c r="T125" i="1" s="1"/>
  <c r="T121" i="1"/>
  <c r="T123" i="1"/>
  <c r="T119" i="1"/>
  <c r="U49" i="1"/>
  <c r="Q68" i="1"/>
  <c r="U68" i="1" s="1"/>
  <c r="U99" i="1"/>
  <c r="Q98" i="1"/>
  <c r="U98" i="1" s="1"/>
  <c r="Q61" i="1"/>
  <c r="T152" i="1" l="1"/>
  <c r="T165" i="1"/>
  <c r="Q60" i="1"/>
  <c r="U60" i="1" s="1"/>
  <c r="T118" i="1"/>
  <c r="U61" i="1"/>
  <c r="P25" i="1" l="1"/>
  <c r="N25" i="1"/>
  <c r="L28" i="1"/>
  <c r="L29" i="1" s="1"/>
  <c r="P37" i="1"/>
  <c r="T25" i="1" l="1"/>
  <c r="L37" i="1"/>
</calcChain>
</file>

<file path=xl/sharedStrings.xml><?xml version="1.0" encoding="utf-8"?>
<sst xmlns="http://schemas.openxmlformats.org/spreadsheetml/2006/main" count="431" uniqueCount="276">
  <si>
    <t>Račun / opis</t>
  </si>
  <si>
    <t>A. RAČUN PRIHODA I RASHODA</t>
  </si>
  <si>
    <t>1</t>
  </si>
  <si>
    <t>2</t>
  </si>
  <si>
    <t>3</t>
  </si>
  <si>
    <t xml:space="preserve">6 Prihodi poslovanja                                                                                  </t>
  </si>
  <si>
    <t>7 Prihodi od prodaje nefinancijske imovine</t>
  </si>
  <si>
    <t xml:space="preserve"> UKUPNI PRIHODI</t>
  </si>
  <si>
    <t>3 Rashodi poslovanja</t>
  </si>
  <si>
    <t>4 Rashodi za nabavu nefinancijske imovine</t>
  </si>
  <si>
    <t xml:space="preserve"> UKUPNI RASHODI</t>
  </si>
  <si>
    <t xml:space="preserve"> VIŠAK / MANJAK</t>
  </si>
  <si>
    <t>B. RAČUN ZADUŽIVANJA / FINANCIRANJA</t>
  </si>
  <si>
    <t/>
  </si>
  <si>
    <t>8 Primici od financijske imovine i zaduživanja</t>
  </si>
  <si>
    <t>5 Izdaci za financijsku imovinu i otplate zajmova</t>
  </si>
  <si>
    <t xml:space="preserve"> NETO ZADUŽIVANJE</t>
  </si>
  <si>
    <t xml:space="preserve"> UKUPNI DONOS VIŠKA / MANJKA IZ PRETHODNE(IH) GODINA</t>
  </si>
  <si>
    <t xml:space="preserve"> VIŠAK / MANJAK IZ PRETHODNE(IH) GODINE KOJI ĆE SE POKRITI / RASPOREDITI</t>
  </si>
  <si>
    <t>VIŠAK / MANJAK + NETO ZADUŽIVANJE / FINANCIRANJE + KORIŠTENO U PRETHODNIM GODINAMA</t>
  </si>
  <si>
    <t xml:space="preserve"> REZULTAT GODINE</t>
  </si>
  <si>
    <t>65 Prihodi od upravnih i administrativnih pristojbi, pristojbi po posebnim propisima i naknada</t>
  </si>
  <si>
    <t>652 Prihodi po posebnim propisima</t>
  </si>
  <si>
    <t>6526 Ostali nespomenuti prihodi</t>
  </si>
  <si>
    <t>67 Prihodi iz nadležnog proračuna i od HZZO-a temeljem ugovornih obveza</t>
  </si>
  <si>
    <t>671 Prihodi iz nadležnog proračuna za financiranje redovne djelatnosti proračunskih korisnika</t>
  </si>
  <si>
    <t>6711 Prihodi iz nadležnog proračuna za financiranje rashoda poslovanja</t>
  </si>
  <si>
    <t>I. OPĆI DIO</t>
  </si>
  <si>
    <t>Članak 1.</t>
  </si>
  <si>
    <t>Članak 2.</t>
  </si>
  <si>
    <t>B. RAČUN PRIHODA I RASHODA</t>
  </si>
  <si>
    <t>1. PRIHODI I RASHODI PREMA EKONOMSKOJ KLASIFIKACIJI</t>
  </si>
  <si>
    <t>2. PRIHODI I RASHODI PREMA IZVORIMA FINANCIRANJA</t>
  </si>
  <si>
    <t>3. RASHODI PREMA FUNKCIJSKOJ KLASIFIKACIJI</t>
  </si>
  <si>
    <t>II. POSEBNI DIO</t>
  </si>
  <si>
    <t>Članak 3.</t>
  </si>
  <si>
    <t>31</t>
  </si>
  <si>
    <t>Rashodi za zaposlene</t>
  </si>
  <si>
    <t>3111</t>
  </si>
  <si>
    <t>Plaće za redovan rad</t>
  </si>
  <si>
    <t>3121</t>
  </si>
  <si>
    <t>Ostali rashodi za zaposlene</t>
  </si>
  <si>
    <t>3132</t>
  </si>
  <si>
    <t>Doprinosi za obvezno zdravstveno osiguranje</t>
  </si>
  <si>
    <t>32</t>
  </si>
  <si>
    <t>Materijalni rashodi</t>
  </si>
  <si>
    <t>3212</t>
  </si>
  <si>
    <t>Naknade za prijevoz, za rad na terenu i odvojeni život</t>
  </si>
  <si>
    <t>3221</t>
  </si>
  <si>
    <t>Uredski materijal i ostali materijalni rashodi</t>
  </si>
  <si>
    <t>3225</t>
  </si>
  <si>
    <t>Sitni inventar i auto gume</t>
  </si>
  <si>
    <t>3231</t>
  </si>
  <si>
    <t>Usluge telefona, pošte i prijevoza</t>
  </si>
  <si>
    <t>3233</t>
  </si>
  <si>
    <t>Usluge promidžbe i informiranja</t>
  </si>
  <si>
    <t>3238</t>
  </si>
  <si>
    <t>Računalne usluge</t>
  </si>
  <si>
    <t>3239</t>
  </si>
  <si>
    <t>Ostale usluge</t>
  </si>
  <si>
    <t>3292</t>
  </si>
  <si>
    <t>Premije osiguranja</t>
  </si>
  <si>
    <t>3295</t>
  </si>
  <si>
    <t>Ostali nespomenuti rashodi poslovanja</t>
  </si>
  <si>
    <t>34</t>
  </si>
  <si>
    <t>Financijski rashodi</t>
  </si>
  <si>
    <t>3211</t>
  </si>
  <si>
    <t>Službena putovanja</t>
  </si>
  <si>
    <t>3224</t>
  </si>
  <si>
    <t>Materijal i dijelovi za tekuće i investicijsko održavanje</t>
  </si>
  <si>
    <t>3232</t>
  </si>
  <si>
    <t>Usluge tekućeg i investicijskog održavanja</t>
  </si>
  <si>
    <t>3235</t>
  </si>
  <si>
    <t>Zakupnine i najamnine</t>
  </si>
  <si>
    <t>3237</t>
  </si>
  <si>
    <t>Intelektualne i osobne usluge</t>
  </si>
  <si>
    <t>3293</t>
  </si>
  <si>
    <t>Reprezentacija</t>
  </si>
  <si>
    <t>42</t>
  </si>
  <si>
    <t>Rashodi za nabavu proizvedene dugotrajne imovine</t>
  </si>
  <si>
    <t>4227</t>
  </si>
  <si>
    <t>Uređaji, strojevi i oprema za ostale namjene</t>
  </si>
  <si>
    <t>Trg kralja Zvonimira 1, Virovitica</t>
  </si>
  <si>
    <t>OIB: 27855475517</t>
  </si>
  <si>
    <t>Javna ustanova za razvoj turizma i sporta Grada Virovitice - SPOT VIROVITICA</t>
  </si>
  <si>
    <t>6712 Prihodi iz nadležnog proračuna za financiranje rashoda za nabavu nefinancijske imovine</t>
  </si>
  <si>
    <t>Izvršenje 2025.</t>
  </si>
  <si>
    <t>3431</t>
  </si>
  <si>
    <t>Pristojbe i naknade</t>
  </si>
  <si>
    <t>Bankarske usluge i usluge platnog prometa</t>
  </si>
  <si>
    <t>4221</t>
  </si>
  <si>
    <t>4262</t>
  </si>
  <si>
    <t>5=(3/2)*100</t>
  </si>
  <si>
    <t>4=(3/1)*100</t>
  </si>
  <si>
    <t xml:space="preserve">Indeks </t>
  </si>
  <si>
    <t>Indeks</t>
  </si>
  <si>
    <t>Izvor 1.1. Prihodi od poreza</t>
  </si>
  <si>
    <t>Izvor 4.G. Prihodi za posebne namjene za proračunske korisnike</t>
  </si>
  <si>
    <t>Izvor 1. Opći prihodi i primici</t>
  </si>
  <si>
    <t>Izvor 4. Prihodi za posebne namjene</t>
  </si>
  <si>
    <t>UKUPNI RASHODI</t>
  </si>
  <si>
    <t>06 Usluge unapređenja stanovanja i zajednice</t>
  </si>
  <si>
    <t>UKUPNI PRIHODI</t>
  </si>
  <si>
    <t>062 Razvoj zajednice</t>
  </si>
  <si>
    <t>OPĆI RAZVOJ GOSPODARSTVA</t>
  </si>
  <si>
    <t>TEKUĆI RASHODI SPOT-VIROVITICA</t>
  </si>
  <si>
    <t>OPĆI PRIHODI I PRIMICI</t>
  </si>
  <si>
    <t>PRIHODI ZA POSEBNE NAMJENE</t>
  </si>
  <si>
    <t>Program 1000</t>
  </si>
  <si>
    <t>Aktivnost A100007</t>
  </si>
  <si>
    <t>Izvor  1.</t>
  </si>
  <si>
    <t>Uredska oprema i namještaj</t>
  </si>
  <si>
    <t>Ulaganja u računalne programe</t>
  </si>
  <si>
    <t>A. SAŽETAK RAČUNA PRIHODA I RASHODA I RAČUNA FINANCIRANJA</t>
  </si>
  <si>
    <t>IZVJEŠTAJ PO PROGRAMSKOJ KLASIFIKACIJI</t>
  </si>
  <si>
    <t xml:space="preserve">UKUPNO RASHODI </t>
  </si>
  <si>
    <t>Izvor 1.1.</t>
  </si>
  <si>
    <t>Prihodi iz proračuna</t>
  </si>
  <si>
    <t>Izvor 4.G.</t>
  </si>
  <si>
    <t>RAZDJEL 011</t>
  </si>
  <si>
    <t>Članak 4.</t>
  </si>
  <si>
    <t>III. OBRAZLOŽENJE</t>
  </si>
  <si>
    <t>Obrazloženje općeg dijela izvještaja o izvršenju financijskog plana sadrži obrazloženje ostvarenja prihoda i rashoda u izvještajnom razdoblju,  obrazloženje prenesenog viška iz prethodne godine i viška za prijenos u sljedeću godinu.</t>
  </si>
  <si>
    <t xml:space="preserve">Obrazloženje posebnog dijela izvještaja o izvršenju financijskog plana sadrži obrazloženje izvršenja programa koje se daje kroz obrazloženje izvršenja aktivnosti i projekata zajedno s ciljevima koji su ostvareni provedbom i pokazateljima uspješnosti realizacije tih ciljeva koji se sastoje od pokazatelja učinka i pokazatelja rezultata. 													</t>
  </si>
  <si>
    <t>Članak 5.</t>
  </si>
  <si>
    <t>1. Opći dio</t>
  </si>
  <si>
    <r>
      <rPr>
        <b/>
        <sz val="12"/>
        <color indexed="8"/>
        <rFont val="Times New Roman"/>
        <family val="1"/>
      </rPr>
      <t>Primici od financijske imovine i zaduživanja</t>
    </r>
    <r>
      <rPr>
        <sz val="12"/>
        <color indexed="8"/>
        <rFont val="Times New Roman"/>
        <family val="1"/>
      </rPr>
      <t xml:space="preserve"> nisu ostvareni, a sredstva po toj osnovi nisu bila niti planirana.</t>
    </r>
  </si>
  <si>
    <r>
      <t xml:space="preserve"> Izdaci za financijsku imovinu i otplate zajmova nisu ostvareni,</t>
    </r>
    <r>
      <rPr>
        <sz val="12"/>
        <color theme="1"/>
        <rFont val="Times New Roman"/>
        <family val="1"/>
      </rPr>
      <t xml:space="preserve"> a sredstva po toj osnovi nisu bila niti planirana.</t>
    </r>
  </si>
  <si>
    <t>Rezultat poslovanja</t>
  </si>
  <si>
    <t>Članak 6.</t>
  </si>
  <si>
    <t>2. Posebni dio</t>
  </si>
  <si>
    <t>Glava 01105 - Javne ustanove</t>
  </si>
  <si>
    <t xml:space="preserve">Naziv programa/aktivnosti/tekući projekt                                                                                                                                   </t>
  </si>
  <si>
    <t>UKUPNO</t>
  </si>
  <si>
    <t>Program:</t>
  </si>
  <si>
    <t>Opći razvoj gospodarstva</t>
  </si>
  <si>
    <t>Opis i cilj programa</t>
  </si>
  <si>
    <t xml:space="preserve">Program Opći razvoj gospodarstva se odnosi na provedbu jedne aktivnosti, odnosno na Tekuće rashode Javne ustanove za razvoj turizma i sporta Grada Virovitice – SPOT Virovitica. </t>
  </si>
  <si>
    <t>U okviru ovog programa osiguravaju se financijska sredstva za obavljanje redovne djelatnosti, a obuhvaća aktivnost kojom se izvršavaju rashodi za zaposlene, materijalni i financijski rashodi. Financiran je dijelom sredstvima iz proračuna Grada Virovitice, a dijelom iz vlastitih prihoda te namjenskih prihoda koje Ustanova ostvari obavljanjem registrirane djelatnosti.</t>
  </si>
  <si>
    <t>Ciljevi provedbe programa su povećati broj kulturnih, turističkih, sportskih i zabavnih manifestacija na području grada Virovitice.</t>
  </si>
  <si>
    <t>Realizirana sredstva:</t>
  </si>
  <si>
    <t>Aktivnost - Tekući rashodi SPOT - VIROVITICA</t>
  </si>
  <si>
    <t xml:space="preserve">Aktivnost tekući rashodi Javne ustanove za razvoj turizma i sporta Grada Virovitice – SPOT VIROVITICA odnosi se na rashode za redovnu djelatnost Ustanove, odnosno rashode poslovanja i rashode za nabavu nefinancijske imovine. Navedeni rashodi obuhvaćaju bruto plaće zaposlenika, doprinose na plaće, ostale rashode za zaposlene koji se isplaćuju prema Pravilniku o radu (jubilarne nagrade, dar djeci, prigodne nagrade i slično) te materijalne (naknade troškova zaposlenima, rashode za materijal i energiju, rashode za usluge i slično) i financijske rashode (usluge platnog prometa). Rashodi nastali provedbom aktivnosti većim dijelom se financiraju iz nadležnog proračuna, a manji dio rashoda financira se iz vlastitih izvora prihoda te prihoda za posebne namjene za proračunske korisnike koje Ustanova ostvari u okviru obavljanja registrirane djelatnosti.  </t>
  </si>
  <si>
    <t>Članak 7.</t>
  </si>
  <si>
    <t>IV. POSEBNI IZVJEŠTAJI</t>
  </si>
  <si>
    <t>V. ZAVRŠNE ODREDBE</t>
  </si>
  <si>
    <t>Članak 8.</t>
  </si>
  <si>
    <t>________________________</t>
  </si>
  <si>
    <t>___________________________</t>
  </si>
  <si>
    <t>Upravno vijeće</t>
  </si>
  <si>
    <t>Predsjednik</t>
  </si>
  <si>
    <t>Dario Vranek</t>
  </si>
  <si>
    <t>POLUGODIŠNJI IZVJEŠTAJ O IZVRŠENJU FINANCIJSKOG PLANA ZA 2026. GODINU</t>
  </si>
  <si>
    <t>Polugodišnji izvještaj o izvršenju financijskog plana Javne ustanove za razvoj turizma i sporta Grada Virovitice - SPOT VIROVITICA za 2026. godinu za razdoblje od 1. siječnja do 30. lipnja sadrži sažetak Računa prihoda i rashoda i Računa financiranja i Račun prihoda i rashoda kako slijedi:</t>
  </si>
  <si>
    <t>Rebalans II. - 2026.</t>
  </si>
  <si>
    <t>Izvršenje 2026.</t>
  </si>
  <si>
    <t>Prihodi i rashodi po ekonomskoj klasifikaciji, izvorima financiranja te rashodi po funkcijskoj klasifikaciji utvrđeni u Računu prihoda i rashoda za razdoblje od 1. siječnja do 30. lipnja 2026. godine ostvareni su kako slijedi:</t>
  </si>
  <si>
    <t>6 Prihodi poslovanja</t>
  </si>
  <si>
    <t>64 Prihodi od imovine</t>
  </si>
  <si>
    <t>642 Prihodi od nefinancijske imovine</t>
  </si>
  <si>
    <t>6422 Prihodi od zakupa i iznajmljivanja imovine</t>
  </si>
  <si>
    <t>31 Rashodi za zaposlene</t>
  </si>
  <si>
    <t>311 Plaće (Bruto)</t>
  </si>
  <si>
    <t>3111 Plaće za redovan rad</t>
  </si>
  <si>
    <t>312 Ostali rashodi za zaposlene</t>
  </si>
  <si>
    <t>3121 Ostali rashodi za zaposlene</t>
  </si>
  <si>
    <t>313 Doprinosi na plaće</t>
  </si>
  <si>
    <t>3132 Doprinosi za obvezno zdravstveno osiguranje</t>
  </si>
  <si>
    <t>32 Materijalni rashodi</t>
  </si>
  <si>
    <t>321 Naknade troškova zaposlenima</t>
  </si>
  <si>
    <t>3211 Službena putovanja</t>
  </si>
  <si>
    <t>3212 Naknade za prijevoz, za rad na terenu i odvojeni život</t>
  </si>
  <si>
    <t>322 Rashodi za materijal i energiju</t>
  </si>
  <si>
    <t>3221 Uredski materijal i ostali materijalni rashodi</t>
  </si>
  <si>
    <t>3222 Materijal i sirovine</t>
  </si>
  <si>
    <t>3223 Energija</t>
  </si>
  <si>
    <t>3224 Materijal i dijelovi za tekuće i investicijsko održavanje</t>
  </si>
  <si>
    <t>3225 Sitni inventar i auto gume</t>
  </si>
  <si>
    <t>323 Rashodi za usluge</t>
  </si>
  <si>
    <t>3231 Usluge telefona, pošte i prijevoza</t>
  </si>
  <si>
    <t>3232 Usluge tekućeg i investicijskog održavanja</t>
  </si>
  <si>
    <t>3233 Usluge promidžbe i informiranja</t>
  </si>
  <si>
    <t>3234 Komunalne usluge</t>
  </si>
  <si>
    <t>3235 Zakupnine i najamnine</t>
  </si>
  <si>
    <t>3236 Zdravstvene i veterinarske usluge</t>
  </si>
  <si>
    <t>3237 Intelektualne i osobne usluge</t>
  </si>
  <si>
    <t>3238 Računalne usluge</t>
  </si>
  <si>
    <t>3239 Ostale usluge</t>
  </si>
  <si>
    <t>324 Naknade troškova osobama izvan radnog odnosa</t>
  </si>
  <si>
    <t>3241 Naknade troškova osobama izvan radnog odnosa</t>
  </si>
  <si>
    <t>329 Ostali nespomenuti rashodi poslovanja</t>
  </si>
  <si>
    <t>3292 Premije osiguranja</t>
  </si>
  <si>
    <t>3293 Reprezentacija</t>
  </si>
  <si>
    <t>3295 Pristojbe i naknade</t>
  </si>
  <si>
    <t>3299 Ostali nespomenuti rashodi poslovanja</t>
  </si>
  <si>
    <t>34 Financijski rashodi</t>
  </si>
  <si>
    <t>343 Ostali financijski rashodi</t>
  </si>
  <si>
    <t>3431 Bankarske usluge i usluge platnog prometa</t>
  </si>
  <si>
    <t>42 Rashodi za nabavu proizvedene dugotrajne imovine</t>
  </si>
  <si>
    <t>422 Postrojenja i oprema</t>
  </si>
  <si>
    <t>4221 Uredska oprema i namještaj</t>
  </si>
  <si>
    <t>4222 Komunikacijska oprema</t>
  </si>
  <si>
    <t>4223 Oprema za održavanje i zaštitu</t>
  </si>
  <si>
    <t>4227 Uređaji, strojevi i oprema za ostale namjene</t>
  </si>
  <si>
    <t>426 Nematerijalna proizvedena imovina</t>
  </si>
  <si>
    <t>4262 Ulaganja u računalne programe</t>
  </si>
  <si>
    <t>45 Rashodi za dodatna ulaganja na nefinancijskoj imovini</t>
  </si>
  <si>
    <t>PRIHODI I RASHODI PREMA IZVORIMA FINANCIRANJA</t>
  </si>
  <si>
    <t>Izvor 3. Vlastiti prihodi</t>
  </si>
  <si>
    <t>Izvor 3.C. Vlastiti prihodi proračunskog korisnika</t>
  </si>
  <si>
    <t>Rashodi utvrđeni u posebnom dijelu Financijskog plana Javne ustanove za razvoj turizma i sporta Grada Virovitice - SPOT VIROVITICA  za razdoblje od 1. siječnja. do 30. lipnja 2026. godine iskazani po programskoj klasifikaciji, izvršeni su kako slijedi:</t>
  </si>
  <si>
    <t>RAČUN PRIHODA I RASHODA</t>
  </si>
  <si>
    <t>3=(2/1)*100</t>
  </si>
  <si>
    <t>GLAVA 01105</t>
  </si>
  <si>
    <t>PROR. KORISNIK 54591</t>
  </si>
  <si>
    <t>JAVNE USTANOVE</t>
  </si>
  <si>
    <t>JU ZA RAZVOJ TURIZMA I SPORTA GRADA VIROVITICE - SPOT VIROVITICA</t>
  </si>
  <si>
    <t>Izvor 1.</t>
  </si>
  <si>
    <t>Izvor 3.</t>
  </si>
  <si>
    <t>Izvor 3.C.</t>
  </si>
  <si>
    <t>Izvor 4.</t>
  </si>
  <si>
    <t>PRIHODI OD POREZA</t>
  </si>
  <si>
    <t>VLASTITI PRIHODI</t>
  </si>
  <si>
    <t>VLASTITI PRIHODI PRORAČUNSKOG KORISNIKA</t>
  </si>
  <si>
    <t>PRIHODI ZA POSEBNE NAMJENE ZA PRORAČUNSKE KORISNIKE</t>
  </si>
  <si>
    <t>UPRAVNI ODJEL ZA FINANCIJE I GOSPODARSTVO</t>
  </si>
  <si>
    <t>3222</t>
  </si>
  <si>
    <t>3223</t>
  </si>
  <si>
    <t>3234</t>
  </si>
  <si>
    <t>3236</t>
  </si>
  <si>
    <t>3241</t>
  </si>
  <si>
    <t>3299</t>
  </si>
  <si>
    <t>4222</t>
  </si>
  <si>
    <t>Materijal i sirovine</t>
  </si>
  <si>
    <t>Energija</t>
  </si>
  <si>
    <t>Komunalne usluge</t>
  </si>
  <si>
    <t>Zdravstvene i veterinarske usluge</t>
  </si>
  <si>
    <t>Naknade troškova osobama izvan radnog odnosa</t>
  </si>
  <si>
    <t>Komunikacijska oprema</t>
  </si>
  <si>
    <t>VLASTITI PRIHOD</t>
  </si>
  <si>
    <t>Oprema za održavanje i zaštitu</t>
  </si>
  <si>
    <t>Rashodi za dodatna ulaganja na nefinancijskoj imovini</t>
  </si>
  <si>
    <t>Enio Bakić, univ. mag. oec.</t>
  </si>
  <si>
    <t>Izradio</t>
  </si>
  <si>
    <t>Na temelju članka 86. Zakona o proračunu ("Narodne novine" broj 144/21) te sukladno Pravilniku o polugodišnjem i godišnjem izvještaju o izvršenju proračuna i financijskog plana ("Narodne</t>
  </si>
  <si>
    <t>novine" broj 85/23) i članka 13. Statuta Javne ustanove za razvoj turizma i sporta Grada Virovitice – SPOT VIROVITICA („Službeni vjesnik Grada Virovitice“ br. 11/25), Upravno</t>
  </si>
  <si>
    <t>Financijski plan rashoda za 2026. godinu sastoji se od jednog programa i jedne aktivnosti koje se opisuju u nastavku:</t>
  </si>
  <si>
    <t>Planirano 2026.</t>
  </si>
  <si>
    <t>Izvršeno 2026.</t>
  </si>
  <si>
    <t xml:space="preserve">Usmjeren je na provedbu aktivnosti kroz strateške ciljeve definirane Provedbenim programom Grada Virovitice za razdoblje 2021.-2026, mjerama 7 - KULTURA, TJELESNA KULTURA I SPORT, 11 - GOSPODARSKI RAZVOJ i 12 - LOKALNA UPRAVA I ADMINISTRACIJA te terminskim, akcijskim i financijskim planom provedbe navedenih mjera. </t>
  </si>
  <si>
    <r>
      <t xml:space="preserve">Prihodi od upravnih i administrativnih pristojbi, pristojbi po posebnim propisima i naknada </t>
    </r>
    <r>
      <rPr>
        <sz val="12"/>
        <color theme="1"/>
        <rFont val="Times New Roman"/>
        <family val="1"/>
      </rPr>
      <t xml:space="preserve">ostvareni su s 88,99%, od planiranih 40.000,00 eura ostvareno je 35.597,50 eura. </t>
    </r>
  </si>
  <si>
    <r>
      <t xml:space="preserve">Prihodi iz nadležnog proračuna </t>
    </r>
    <r>
      <rPr>
        <sz val="12"/>
        <color theme="1"/>
        <rFont val="Times New Roman"/>
        <family val="1"/>
      </rPr>
      <t xml:space="preserve">ostvareni su s 57,02%, od planiranih 329.808,00 eura ostvareno je 188.069,34 eura. </t>
    </r>
  </si>
  <si>
    <r>
      <rPr>
        <b/>
        <sz val="12"/>
        <color indexed="8"/>
        <rFont val="Times New Roman"/>
        <family val="1"/>
      </rPr>
      <t xml:space="preserve">Rashodi poslovanja </t>
    </r>
    <r>
      <rPr>
        <sz val="12"/>
        <color indexed="8"/>
        <rFont val="Times New Roman"/>
        <family val="1"/>
      </rPr>
      <t>ostvareni su u iznosu od 180.352,14 eura ili 53,77% od planiranih 335.445,00 eura.</t>
    </r>
  </si>
  <si>
    <t>Rashode poslovanja čine rashodi za zaposlene (50,60% ukupno ostvarenih rashoda poslovanja), materijalni rashodi (56,76% ostvarenih rashoda poslovanja) te financijski rashodi (48,18% ostvarenih rashoda poslovanja).</t>
  </si>
  <si>
    <r>
      <rPr>
        <i/>
        <u/>
        <sz val="12"/>
        <color rgb="FF000000"/>
        <rFont val="Times New Roman"/>
        <family val="1"/>
      </rPr>
      <t xml:space="preserve">Rashodi za zaposlene </t>
    </r>
    <r>
      <rPr>
        <sz val="12"/>
        <color theme="1"/>
        <rFont val="Times New Roman"/>
        <family val="1"/>
      </rPr>
      <t>ostvareni su u iznosu 81.207,70 eura što predstavlja 50,60% planiranih sredstava. Predmetni troškovi odnose se na plaće, naknade i pripadajuće doprinose djelatnika.</t>
    </r>
  </si>
  <si>
    <r>
      <rPr>
        <i/>
        <u/>
        <sz val="12"/>
        <color theme="1"/>
        <rFont val="Times New Roman"/>
        <family val="1"/>
      </rPr>
      <t>Materijalni rashodi</t>
    </r>
    <r>
      <rPr>
        <sz val="12"/>
        <color theme="1"/>
        <rFont val="Times New Roman"/>
        <family val="1"/>
      </rPr>
      <t xml:space="preserve"> ostvareni su u iznosu od 98.325,39 eura što predstavlja 56,76% planiranih sredstava. Materijalni rashodi odnose se na rashode za usluge koji su ostvareni, rashode za materijal i energiju, naknade troškova osobama izvan radnog odnosa, ostale nespomenute rashode poslovanja te naknade troškova zaposlenima.</t>
    </r>
  </si>
  <si>
    <t>Najznačajniji rashodi koji se odnose na materijalne rashode su rashodi za materijal i energiju (uredski materijal i ostali materijalni rashodi te energija) i rashodi za usluge (zakupnine i najamnine, intelektualne i osobne usluge te računalne usluge) . Uredski materijal i ostali materijalni rashodi najviše se odnose na higijenske potrepštine, sredstva za čišćenje i uredski materijal dok se energija odnosi na električnu energiju i plin u objektima kojima upravljamo.</t>
  </si>
  <si>
    <t>Zakupnine i najamnine odnose se na najam opreme za Kino, usluge dekoracije i opremanja prostora te filmske projekcije. Intelektualne i osobne usluge odnose se na autorske honorare izvođača, ugovora o djelu, usluge studentskog servisa i ZAMP naknade za Kino i Vanadis dok se računalne usluge odnose na implementaciju, licence i mjesečno održavanje Libusoft Cicom-a te održavanje internet stranice.</t>
  </si>
  <si>
    <r>
      <rPr>
        <i/>
        <u/>
        <sz val="12"/>
        <color theme="1"/>
        <rFont val="Times New Roman"/>
        <family val="1"/>
      </rPr>
      <t>Financijski rashodi</t>
    </r>
    <r>
      <rPr>
        <sz val="12"/>
        <color theme="1"/>
        <rFont val="Times New Roman"/>
        <family val="1"/>
      </rPr>
      <t xml:space="preserve"> ostvareni su u iznosu od 819,05 eura što predstavlja 48,18% planiranih sredstava. Rashodi se odnose na usluge platnog prometa.</t>
    </r>
  </si>
  <si>
    <r>
      <rPr>
        <b/>
        <sz val="12"/>
        <color theme="1"/>
        <rFont val="Times New Roman"/>
        <family val="1"/>
      </rPr>
      <t>Rashodi za nabavu nefinancijske imovine</t>
    </r>
    <r>
      <rPr>
        <sz val="12"/>
        <color theme="1"/>
        <rFont val="Times New Roman"/>
        <family val="1"/>
      </rPr>
      <t xml:space="preserve"> ostvareni su u iznosu 19.534,68 eura što predstavlja 44,68% planiranih sredstava. Odnosili su se na kupnju računalne opreme za djelatnike, telefona, stroja za pečenje kokica za potrebe Kino Parka, uredske stolice, tepiha, opreme za videonadzor, uređenje vanjske terase Centra kulture gdje postoji značajan interes za uvođenjem vanjskih filmskih projekcija za vrijeme ljetnih mjeseci (projekcijsko platno, projektor) te otkup kino opreme od trgovačkog društva u čijem je vlasništvu oprema. Također, izvršeno je plaćanje za nabavljeni računalni program za potrebe redovnog poslovanja.</t>
    </r>
  </si>
  <si>
    <t>Ukupni financijski plan za 2026. godinu planiran je u iznosu od 379.168,00 eura.</t>
  </si>
  <si>
    <t xml:space="preserve">Ukupni prihodi i primici u izvještajnom razdoblju 2026. godine iznose 228.102,20 eura, dok ukupni rashodi i izdaci u izvještajnom razdoblju 2026. godine 199.886,82 eura. </t>
  </si>
  <si>
    <t xml:space="preserve">Ostvareni rezultat na kraju izvještajnog razdoblja odnosi se na višak u iznosu 28.215,38 eura koji se prenosi u buduće razdoblje. Višak je nastao iz vlastitih prihoda i prihoda za posebne namjene. </t>
  </si>
  <si>
    <t>Za ostvarenje programa Javne ustanove za razvoj turizma i sporta Grada Virovitice - SPOT VIROVITICA za 2026. godinu planirana su sredstva u iznosu od 379.168,00 eura, od čega je u razdoblju od 1. siječnja do 30. lipnja 2026. godine utrošeno 199.886,82 eura, odnosno 52,72% financijskog plana.</t>
  </si>
  <si>
    <t>Pokazatelji uspješnosti:</t>
  </si>
  <si>
    <t>Pokazatelj uspješnosti ovog programa je redovito podmirivati sve obveze prema zaposlenima, dobavljačima i pružateljima usluga.</t>
  </si>
  <si>
    <t>U razdoblju I. - VI. 2026. redovito su se podmirivale sve obveze prema zaposlenima, dobavljačima i pružateljima usluga.</t>
  </si>
  <si>
    <t xml:space="preserve">Financijskim planom za 2026. godinu za potrebe izvršenja aktivnosti u ovom programu planirano je 379.168,00 eura, od čega je u razdoblju do 30. lipnja 2026. godine utrošeno 199.886,82 eura ili 52,72% ukupnog financijskog plana za promatrano razdoblje. </t>
  </si>
  <si>
    <t>U okviru ovog programa izvršena je sljedeća aktivnost:</t>
  </si>
  <si>
    <t>Javna ustanova za razvoj turizma i sporta Grada Virovitice - SPOT VIROVITICA u 2026. godini nije imala zaduživanja na domaćem i stranom tržištu novca i kapitala.</t>
  </si>
  <si>
    <t>Ovaj polugodišnji izvještaj o izvršenju financijskog plana objavit će se na internetskim stranicama Javne ustanove za razvoj turizma i sporta Grada Virovitice - SPOT VIROVITICA.</t>
  </si>
  <si>
    <t>vijeće Javne ustanove za razvoj turizma i sporta Grada Virovitice – SPOT VIROVITICA na svojoj 10. sjednici održanoj dana 29. srpnja 2026. godine donosi</t>
  </si>
  <si>
    <t>Prihodi poslovanja ostvareni su u iznosu od 228.102,20 eura, odnosno ostvareno je 60,16% od planiranih 379.168,00 eura. Promatra se samo tekuća godina s obzirom da je Ustanova osnovana 2025. godine, a svoje djelovanje je započela nakon stupanja na snagu II. Izmjena i dopuna Proračuna Grada Virovitice za 2025. godinu i projekcija za 2026. i 2027. godinu, kada je uvrštena u isti (studeni 2025.)</t>
  </si>
  <si>
    <t>U Virovitici, 29. srpnja 2026. godine.</t>
  </si>
  <si>
    <t xml:space="preserve">Posebni izvještaj iz članka 30. ovoga Pravilnika u polugodišnjem izvještaju o izvršenju financijskog plana proračunskog i izvanproračunskog </t>
  </si>
  <si>
    <t>korisnika je izvještaj o zaduživanju na domaćem i stranom tržištu novca i kapitala.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</si>
</sst>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0\%"/>
  </numFmts>
  <fonts count="29" x14ac:knownFonts="1">
    <font>
      <sz val="11"/>
      <color theme="1"/>
      <name val="Calibri"/>
      <family val="2"/>
      <charset val="238"/>
      <scheme val="minor"/>
    </font>
    <font>
      <sz val="10"/>
      <name val="Arial"/>
      <family val="2"/>
    </font>
    <font>
      <sz val="11"/>
      <color theme="1"/>
      <name val="Calibri"/>
      <family val="2"/>
      <charset val="238"/>
      <scheme val="minor"/>
    </font>
    <font>
      <sz val="10"/>
      <name val="Arial"/>
    </font>
    <font>
      <sz val="12"/>
      <color theme="1"/>
      <name val="Times New Roman"/>
      <family val="1"/>
    </font>
    <font>
      <b/>
      <sz val="12"/>
      <name val="Times New Roman"/>
      <family val="1"/>
    </font>
    <font>
      <sz val="11"/>
      <color theme="1"/>
      <name val="Times New Roman"/>
      <family val="1"/>
    </font>
    <font>
      <sz val="12"/>
      <color rgb="FF000000"/>
      <name val="Times New Roman"/>
      <family val="1"/>
    </font>
    <font>
      <sz val="12"/>
      <name val="Times New Roman"/>
      <family val="1"/>
    </font>
    <font>
      <b/>
      <sz val="12"/>
      <color rgb="FF000000"/>
      <name val="Times New Roman"/>
      <family val="1"/>
    </font>
    <font>
      <b/>
      <sz val="12"/>
      <color theme="1"/>
      <name val="Times New Roman"/>
      <family val="1"/>
    </font>
    <font>
      <b/>
      <sz val="12"/>
      <color indexed="8"/>
      <name val="Times New Roman"/>
      <family val="1"/>
    </font>
    <font>
      <b/>
      <sz val="13"/>
      <color theme="1"/>
      <name val="Times New Roman"/>
      <family val="1"/>
    </font>
    <font>
      <sz val="12"/>
      <color indexed="8"/>
      <name val="Times New Roman"/>
      <family val="1"/>
    </font>
    <font>
      <i/>
      <sz val="12"/>
      <color theme="1"/>
      <name val="Times New Roman"/>
      <family val="1"/>
    </font>
    <font>
      <b/>
      <u/>
      <sz val="12"/>
      <color theme="1"/>
      <name val="Times New Roman"/>
      <family val="1"/>
    </font>
    <font>
      <sz val="12"/>
      <color theme="1"/>
      <name val="Aptos"/>
      <family val="2"/>
    </font>
    <font>
      <i/>
      <u/>
      <sz val="12"/>
      <color rgb="FF000000"/>
      <name val="Times New Roman"/>
      <family val="1"/>
    </font>
    <font>
      <i/>
      <u/>
      <sz val="12"/>
      <color theme="1"/>
      <name val="Times New Roman"/>
      <family val="1"/>
    </font>
    <font>
      <b/>
      <sz val="12"/>
      <name val="Times New Roman"/>
      <family val="1"/>
      <charset val="238"/>
    </font>
    <font>
      <sz val="12"/>
      <color theme="1"/>
      <name val="Times New Roman"/>
      <family val="1"/>
      <charset val="238"/>
    </font>
    <font>
      <sz val="8"/>
      <name val="Calibri"/>
      <family val="2"/>
      <charset val="238"/>
      <scheme val="minor"/>
    </font>
    <font>
      <b/>
      <sz val="12"/>
      <color theme="1"/>
      <name val="Times New Roman"/>
      <family val="1"/>
      <charset val="238"/>
    </font>
    <font>
      <sz val="12"/>
      <name val="Times New Roman"/>
      <family val="1"/>
      <charset val="238"/>
    </font>
    <font>
      <sz val="12"/>
      <color indexed="8"/>
      <name val="Times New Roman"/>
      <family val="1"/>
      <charset val="238"/>
    </font>
    <font>
      <b/>
      <sz val="12"/>
      <color indexed="63"/>
      <name val="Times New Roman"/>
      <family val="1"/>
      <charset val="238"/>
    </font>
    <font>
      <sz val="12"/>
      <color theme="1"/>
      <name val="Calibri"/>
      <family val="2"/>
      <charset val="238"/>
    </font>
    <font>
      <b/>
      <sz val="12"/>
      <color theme="1"/>
      <name val="Calibri"/>
      <family val="2"/>
      <charset val="238"/>
    </font>
    <font>
      <sz val="12"/>
      <color rgb="FF231F20"/>
      <name val="Times New Roman"/>
      <family val="1"/>
      <charset val="238"/>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s>
  <cellStyleXfs count="4">
    <xf numFmtId="0" fontId="0" fillId="0" borderId="0"/>
    <xf numFmtId="0" fontId="1" fillId="0" borderId="0"/>
    <xf numFmtId="43" fontId="2" fillId="0" borderId="0" applyFont="0" applyFill="0" applyBorder="0" applyAlignment="0" applyProtection="0"/>
    <xf numFmtId="0" fontId="3" fillId="0" borderId="0"/>
  </cellStyleXfs>
  <cellXfs count="242">
    <xf numFmtId="0" fontId="0" fillId="0" borderId="0" xfId="0"/>
    <xf numFmtId="0" fontId="4" fillId="0" borderId="0" xfId="0" applyFont="1"/>
    <xf numFmtId="0" fontId="5" fillId="0" borderId="0" xfId="0" applyFont="1" applyAlignment="1">
      <alignment horizontal="center"/>
    </xf>
    <xf numFmtId="0" fontId="6" fillId="0" borderId="0" xfId="0" applyFont="1"/>
    <xf numFmtId="0" fontId="7" fillId="0" borderId="0" xfId="0" applyFont="1" applyAlignment="1">
      <alignment horizontal="left"/>
    </xf>
    <xf numFmtId="0" fontId="8" fillId="0" borderId="0" xfId="0" applyFont="1"/>
    <xf numFmtId="0" fontId="9" fillId="0" borderId="0" xfId="0" applyFont="1" applyAlignment="1">
      <alignment horizontal="left"/>
    </xf>
    <xf numFmtId="0" fontId="4" fillId="2" borderId="1" xfId="0" applyFont="1" applyFill="1" applyBorder="1"/>
    <xf numFmtId="0" fontId="4" fillId="0" borderId="1" xfId="0" applyFont="1" applyBorder="1"/>
    <xf numFmtId="0" fontId="10" fillId="0" borderId="0" xfId="0" applyFont="1"/>
    <xf numFmtId="0" fontId="7" fillId="0" borderId="0" xfId="0" applyFont="1" applyAlignment="1">
      <alignment horizontal="left" vertical="top" wrapText="1"/>
    </xf>
    <xf numFmtId="0" fontId="10" fillId="0" borderId="0" xfId="0" applyFont="1" applyAlignment="1">
      <alignment horizontal="left"/>
    </xf>
    <xf numFmtId="0" fontId="4" fillId="0" borderId="0" xfId="0" applyFont="1" applyAlignment="1">
      <alignment horizontal="left"/>
    </xf>
    <xf numFmtId="0" fontId="4" fillId="3" borderId="1" xfId="0" applyFont="1" applyFill="1" applyBorder="1"/>
    <xf numFmtId="0" fontId="4" fillId="0" borderId="13" xfId="0" applyFont="1" applyBorder="1"/>
    <xf numFmtId="0" fontId="4" fillId="3" borderId="27" xfId="0" applyFont="1" applyFill="1" applyBorder="1"/>
    <xf numFmtId="0" fontId="8" fillId="0" borderId="0" xfId="0" applyFont="1" applyAlignment="1">
      <alignment horizontal="right"/>
    </xf>
    <xf numFmtId="20" fontId="8" fillId="0" borderId="0" xfId="0" applyNumberFormat="1" applyFont="1" applyAlignment="1">
      <alignment horizontal="left"/>
    </xf>
    <xf numFmtId="4" fontId="11" fillId="6" borderId="1" xfId="1" applyNumberFormat="1" applyFont="1" applyFill="1" applyBorder="1"/>
    <xf numFmtId="4" fontId="11" fillId="3" borderId="1" xfId="1" applyNumberFormat="1" applyFont="1" applyFill="1" applyBorder="1"/>
    <xf numFmtId="0" fontId="7" fillId="0" borderId="0" xfId="0" applyFont="1" applyAlignment="1">
      <alignment wrapText="1"/>
    </xf>
    <xf numFmtId="0" fontId="10" fillId="0" borderId="1" xfId="0" applyFont="1" applyBorder="1" applyAlignment="1">
      <alignment horizontal="left" vertical="center" wrapText="1"/>
    </xf>
    <xf numFmtId="0" fontId="4" fillId="0" borderId="0" xfId="0" applyFont="1" applyAlignment="1">
      <alignment horizontal="center"/>
    </xf>
    <xf numFmtId="0" fontId="10" fillId="0" borderId="0" xfId="0" applyFont="1" applyAlignment="1">
      <alignment horizontal="center"/>
    </xf>
    <xf numFmtId="0" fontId="14" fillId="0" borderId="0" xfId="0" applyFont="1" applyAlignment="1">
      <alignment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7" fillId="0" borderId="0" xfId="0" applyFont="1" applyAlignment="1">
      <alignment vertical="top" wrapText="1"/>
    </xf>
    <xf numFmtId="0" fontId="10" fillId="0" borderId="0" xfId="0" applyFont="1" applyAlignment="1">
      <alignment horizontal="center" vertical="center"/>
    </xf>
    <xf numFmtId="0" fontId="4" fillId="0" borderId="0" xfId="0" applyFont="1" applyAlignment="1">
      <alignment vertical="top" wrapText="1"/>
    </xf>
    <xf numFmtId="4" fontId="11" fillId="7" borderId="1" xfId="1" applyNumberFormat="1" applyFont="1" applyFill="1" applyBorder="1" applyAlignment="1">
      <alignment horizontal="right"/>
    </xf>
    <xf numFmtId="4" fontId="11" fillId="7" borderId="1" xfId="1" applyNumberFormat="1" applyFont="1" applyFill="1" applyBorder="1"/>
    <xf numFmtId="4" fontId="11" fillId="7" borderId="1" xfId="1" applyNumberFormat="1" applyFont="1" applyFill="1" applyBorder="1" applyAlignment="1">
      <alignment vertical="top"/>
    </xf>
    <xf numFmtId="0" fontId="7" fillId="0" borderId="1" xfId="0" applyFont="1" applyBorder="1" applyAlignment="1">
      <alignment horizontal="left"/>
    </xf>
    <xf numFmtId="4" fontId="13" fillId="7" borderId="1" xfId="1" applyNumberFormat="1" applyFont="1" applyFill="1" applyBorder="1" applyAlignment="1">
      <alignment horizontal="right"/>
    </xf>
    <xf numFmtId="4" fontId="13" fillId="7" borderId="1" xfId="1" applyNumberFormat="1" applyFont="1" applyFill="1" applyBorder="1"/>
    <xf numFmtId="0" fontId="15" fillId="0" borderId="0" xfId="0" applyFont="1"/>
    <xf numFmtId="0" fontId="7" fillId="0" borderId="0" xfId="0" applyFont="1" applyAlignment="1">
      <alignment vertical="center" wrapText="1"/>
    </xf>
    <xf numFmtId="0" fontId="16" fillId="0" borderId="0" xfId="0" applyFont="1" applyAlignment="1">
      <alignment vertical="center" wrapText="1"/>
    </xf>
    <xf numFmtId="0" fontId="4" fillId="0" borderId="0" xfId="0" applyFont="1" applyAlignment="1">
      <alignment vertical="top"/>
    </xf>
    <xf numFmtId="0" fontId="5" fillId="2" borderId="7" xfId="0" applyFont="1" applyFill="1" applyBorder="1" applyAlignment="1">
      <alignment horizontal="center" vertical="center"/>
    </xf>
    <xf numFmtId="0" fontId="4" fillId="2" borderId="17" xfId="0" applyFont="1" applyFill="1" applyBorder="1"/>
    <xf numFmtId="0" fontId="8" fillId="0" borderId="0" xfId="1" applyFont="1"/>
    <xf numFmtId="0" fontId="8" fillId="0" borderId="0" xfId="1" applyFont="1" applyAlignment="1">
      <alignment horizontal="left"/>
    </xf>
    <xf numFmtId="4" fontId="8" fillId="0" borderId="0" xfId="0" applyNumberFormat="1" applyFont="1" applyAlignment="1">
      <alignment horizontal="right"/>
    </xf>
    <xf numFmtId="4" fontId="8" fillId="0" borderId="0" xfId="1" applyNumberFormat="1" applyFont="1" applyAlignment="1">
      <alignment horizontal="right"/>
    </xf>
    <xf numFmtId="2" fontId="8" fillId="0" borderId="0" xfId="0" applyNumberFormat="1" applyFont="1" applyAlignment="1">
      <alignment horizontal="right"/>
    </xf>
    <xf numFmtId="2" fontId="4" fillId="0" borderId="0" xfId="0" applyNumberFormat="1" applyFont="1"/>
    <xf numFmtId="0" fontId="5" fillId="0" borderId="3" xfId="0" applyFont="1" applyBorder="1"/>
    <xf numFmtId="0" fontId="5" fillId="0" borderId="4" xfId="0" applyFont="1" applyBorder="1"/>
    <xf numFmtId="0" fontId="20" fillId="0" borderId="1" xfId="0" applyFont="1" applyBorder="1" applyAlignment="1">
      <alignment horizontal="left"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9" fillId="0" borderId="9" xfId="0" applyFont="1" applyBorder="1"/>
    <xf numFmtId="0" fontId="20" fillId="0" borderId="9" xfId="0" applyFont="1" applyBorder="1"/>
    <xf numFmtId="4" fontId="11" fillId="3" borderId="9" xfId="1" applyNumberFormat="1" applyFont="1" applyFill="1" applyBorder="1"/>
    <xf numFmtId="0" fontId="4" fillId="0" borderId="9" xfId="0" applyFont="1" applyBorder="1" applyAlignment="1">
      <alignment horizontal="left"/>
    </xf>
    <xf numFmtId="0" fontId="22" fillId="0" borderId="9" xfId="0" applyFont="1" applyBorder="1" applyAlignment="1">
      <alignment horizontal="left"/>
    </xf>
    <xf numFmtId="0" fontId="22" fillId="0" borderId="12" xfId="0" applyFont="1" applyBorder="1" applyAlignment="1">
      <alignment horizontal="left"/>
    </xf>
    <xf numFmtId="0" fontId="7" fillId="0" borderId="0" xfId="0" applyFont="1" applyAlignment="1">
      <alignment horizontal="left" vertical="top"/>
    </xf>
    <xf numFmtId="0" fontId="20" fillId="0" borderId="0" xfId="0" applyFont="1" applyAlignment="1">
      <alignment horizontal="left"/>
    </xf>
    <xf numFmtId="0" fontId="20" fillId="0" borderId="0" xfId="0" applyFont="1"/>
    <xf numFmtId="4" fontId="11" fillId="2" borderId="1" xfId="1" applyNumberFormat="1" applyFont="1" applyFill="1" applyBorder="1"/>
    <xf numFmtId="0" fontId="28" fillId="0" borderId="0" xfId="0" applyFont="1"/>
    <xf numFmtId="0" fontId="5" fillId="3" borderId="1" xfId="0" applyFont="1" applyFill="1" applyBorder="1" applyAlignment="1">
      <alignment horizontal="center"/>
    </xf>
    <xf numFmtId="165" fontId="19" fillId="0" borderId="1" xfId="0" applyNumberFormat="1" applyFont="1" applyBorder="1" applyAlignment="1">
      <alignment horizontal="right"/>
    </xf>
    <xf numFmtId="165" fontId="20" fillId="0" borderId="10" xfId="0" applyNumberFormat="1" applyFont="1" applyBorder="1"/>
    <xf numFmtId="0" fontId="5" fillId="2" borderId="16" xfId="0" applyFont="1" applyFill="1" applyBorder="1" applyAlignment="1">
      <alignment horizontal="center"/>
    </xf>
    <xf numFmtId="0" fontId="4" fillId="2" borderId="17" xfId="0" applyFont="1" applyFill="1" applyBorder="1"/>
    <xf numFmtId="0" fontId="5" fillId="2" borderId="17" xfId="0" applyFont="1" applyFill="1" applyBorder="1" applyAlignment="1">
      <alignment horizontal="center"/>
    </xf>
    <xf numFmtId="0" fontId="4" fillId="2" borderId="18" xfId="0" applyFont="1" applyFill="1" applyBorder="1"/>
    <xf numFmtId="0" fontId="5" fillId="0" borderId="9" xfId="0" applyFont="1" applyBorder="1"/>
    <xf numFmtId="0" fontId="4" fillId="0" borderId="1" xfId="0" applyFont="1" applyBorder="1"/>
    <xf numFmtId="4" fontId="5" fillId="0" borderId="1" xfId="0" applyNumberFormat="1" applyFont="1" applyBorder="1" applyAlignment="1">
      <alignment horizontal="right"/>
    </xf>
    <xf numFmtId="4" fontId="19" fillId="0" borderId="1" xfId="0" applyNumberFormat="1" applyFont="1" applyBorder="1" applyAlignment="1">
      <alignment horizontal="right"/>
    </xf>
    <xf numFmtId="0" fontId="20" fillId="0" borderId="1" xfId="0" applyFont="1" applyBorder="1"/>
    <xf numFmtId="164" fontId="19" fillId="0" borderId="1" xfId="0" applyNumberFormat="1" applyFont="1" applyBorder="1" applyAlignment="1">
      <alignment horizontal="right"/>
    </xf>
    <xf numFmtId="0" fontId="5" fillId="3" borderId="9" xfId="0" applyFont="1" applyFill="1" applyBorder="1" applyAlignment="1">
      <alignment horizontal="left"/>
    </xf>
    <xf numFmtId="0" fontId="8" fillId="3" borderId="1" xfId="0" applyFont="1" applyFill="1" applyBorder="1"/>
    <xf numFmtId="0" fontId="5" fillId="3" borderId="10" xfId="0" applyFont="1" applyFill="1" applyBorder="1" applyAlignment="1">
      <alignment horizontal="center"/>
    </xf>
    <xf numFmtId="0" fontId="5" fillId="3" borderId="1" xfId="0" applyFont="1" applyFill="1" applyBorder="1" applyAlignment="1">
      <alignment horizontal="left"/>
    </xf>
    <xf numFmtId="2" fontId="5" fillId="3" borderId="1" xfId="0" applyNumberFormat="1" applyFont="1" applyFill="1" applyBorder="1" applyAlignment="1">
      <alignment horizontal="left"/>
    </xf>
    <xf numFmtId="2" fontId="8" fillId="3" borderId="1" xfId="0" applyNumberFormat="1" applyFont="1" applyFill="1" applyBorder="1"/>
    <xf numFmtId="2" fontId="5" fillId="3" borderId="2" xfId="0" applyNumberFormat="1" applyFont="1" applyFill="1" applyBorder="1" applyAlignment="1">
      <alignment horizontal="left"/>
    </xf>
    <xf numFmtId="2" fontId="5" fillId="3" borderId="11" xfId="0" applyNumberFormat="1" applyFont="1" applyFill="1" applyBorder="1" applyAlignment="1">
      <alignment horizontal="left"/>
    </xf>
    <xf numFmtId="0" fontId="10" fillId="4" borderId="19" xfId="0" applyFont="1" applyFill="1" applyBorder="1" applyAlignment="1">
      <alignment horizontal="center"/>
    </xf>
    <xf numFmtId="0" fontId="10" fillId="4" borderId="20" xfId="0" applyFont="1" applyFill="1" applyBorder="1" applyAlignment="1">
      <alignment horizontal="center"/>
    </xf>
    <xf numFmtId="0" fontId="10" fillId="4" borderId="21" xfId="0" applyFont="1" applyFill="1" applyBorder="1" applyAlignment="1">
      <alignment horizont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7" fillId="0" borderId="0" xfId="0" applyFont="1" applyAlignment="1">
      <alignment horizontal="left" vertical="top" wrapText="1"/>
    </xf>
    <xf numFmtId="0" fontId="5" fillId="0" borderId="0" xfId="0" applyFont="1" applyAlignment="1">
      <alignment horizontal="center"/>
    </xf>
    <xf numFmtId="0" fontId="12" fillId="0" borderId="0" xfId="0" applyFont="1" applyAlignment="1">
      <alignment horizontal="center" vertical="center" wrapText="1"/>
    </xf>
    <xf numFmtId="0" fontId="10" fillId="0" borderId="0" xfId="0" applyFont="1" applyAlignment="1">
      <alignment horizontal="left"/>
    </xf>
    <xf numFmtId="0" fontId="5" fillId="0" borderId="12" xfId="0" applyFont="1" applyBorder="1"/>
    <xf numFmtId="0" fontId="4" fillId="0" borderId="13" xfId="0" applyFont="1" applyBorder="1"/>
    <xf numFmtId="4" fontId="5" fillId="0" borderId="13" xfId="0" applyNumberFormat="1" applyFont="1" applyBorder="1" applyAlignment="1">
      <alignment horizontal="right"/>
    </xf>
    <xf numFmtId="164" fontId="19" fillId="0" borderId="13" xfId="0" applyNumberFormat="1" applyFont="1" applyBorder="1" applyAlignment="1">
      <alignment horizontal="right"/>
    </xf>
    <xf numFmtId="0" fontId="20" fillId="0" borderId="13" xfId="0" applyFont="1" applyBorder="1"/>
    <xf numFmtId="0" fontId="20" fillId="0" borderId="22" xfId="0" applyFont="1" applyBorder="1"/>
    <xf numFmtId="0" fontId="8" fillId="0" borderId="0" xfId="0" applyFont="1" applyAlignment="1">
      <alignment horizontal="center"/>
    </xf>
    <xf numFmtId="0" fontId="5" fillId="3" borderId="9" xfId="0" applyFont="1" applyFill="1" applyBorder="1" applyAlignment="1">
      <alignment horizontal="left" wrapText="1"/>
    </xf>
    <xf numFmtId="0" fontId="8" fillId="3" borderId="1" xfId="0" applyFont="1" applyFill="1" applyBorder="1" applyAlignment="1">
      <alignment wrapText="1"/>
    </xf>
    <xf numFmtId="4" fontId="20" fillId="0" borderId="1" xfId="0" applyNumberFormat="1" applyFont="1" applyBorder="1" applyAlignment="1">
      <alignment horizontal="right"/>
    </xf>
    <xf numFmtId="0" fontId="5" fillId="0" borderId="9" xfId="0" applyFont="1" applyBorder="1" applyAlignment="1">
      <alignment wrapText="1"/>
    </xf>
    <xf numFmtId="0" fontId="4" fillId="0" borderId="1" xfId="0" applyFont="1" applyBorder="1" applyAlignment="1">
      <alignment wrapText="1"/>
    </xf>
    <xf numFmtId="0" fontId="5" fillId="2" borderId="1" xfId="0" applyFont="1" applyFill="1" applyBorder="1" applyAlignment="1">
      <alignment horizontal="center"/>
    </xf>
    <xf numFmtId="4" fontId="11" fillId="2" borderId="1" xfId="0" applyNumberFormat="1" applyFont="1" applyFill="1" applyBorder="1" applyAlignment="1">
      <alignment horizontal="right"/>
    </xf>
    <xf numFmtId="164" fontId="22" fillId="3" borderId="1" xfId="0" applyNumberFormat="1" applyFont="1" applyFill="1" applyBorder="1" applyAlignment="1">
      <alignment horizontal="right"/>
    </xf>
    <xf numFmtId="0" fontId="22" fillId="3" borderId="1" xfId="0" applyFont="1" applyFill="1" applyBorder="1"/>
    <xf numFmtId="0" fontId="5" fillId="2" borderId="10" xfId="0" applyFont="1" applyFill="1" applyBorder="1" applyAlignment="1">
      <alignment horizontal="center"/>
    </xf>
    <xf numFmtId="0" fontId="10" fillId="5" borderId="19" xfId="0" applyFont="1" applyFill="1" applyBorder="1" applyAlignment="1">
      <alignment horizontal="center"/>
    </xf>
    <xf numFmtId="0" fontId="10" fillId="5" borderId="20" xfId="0" applyFont="1" applyFill="1" applyBorder="1" applyAlignment="1">
      <alignment horizontal="center"/>
    </xf>
    <xf numFmtId="0" fontId="10" fillId="5" borderId="21" xfId="0" applyFont="1" applyFill="1" applyBorder="1" applyAlignment="1">
      <alignment horizontal="center"/>
    </xf>
    <xf numFmtId="0" fontId="5" fillId="0" borderId="26"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164" fontId="22" fillId="0" borderId="1" xfId="0" applyNumberFormat="1" applyFont="1" applyBorder="1" applyAlignment="1">
      <alignment horizontal="right"/>
    </xf>
    <xf numFmtId="0" fontId="22" fillId="0" borderId="1" xfId="0" applyFont="1" applyBorder="1"/>
    <xf numFmtId="165" fontId="19" fillId="0" borderId="2" xfId="0" applyNumberFormat="1" applyFont="1" applyBorder="1" applyAlignment="1">
      <alignment horizontal="right"/>
    </xf>
    <xf numFmtId="165" fontId="19" fillId="0" borderId="11" xfId="0" applyNumberFormat="1" applyFont="1" applyBorder="1" applyAlignment="1">
      <alignment horizontal="right"/>
    </xf>
    <xf numFmtId="0" fontId="5" fillId="3" borderId="26" xfId="0" applyFont="1" applyFill="1" applyBorder="1" applyAlignment="1">
      <alignment horizontal="left"/>
    </xf>
    <xf numFmtId="0" fontId="5" fillId="3" borderId="3" xfId="0" applyFont="1" applyFill="1" applyBorder="1" applyAlignment="1">
      <alignment horizontal="left"/>
    </xf>
    <xf numFmtId="0" fontId="5" fillId="3" borderId="4" xfId="0" applyFont="1" applyFill="1" applyBorder="1" applyAlignment="1">
      <alignment horizontal="left"/>
    </xf>
    <xf numFmtId="4" fontId="5" fillId="3" borderId="1" xfId="0" applyNumberFormat="1" applyFont="1" applyFill="1" applyBorder="1" applyAlignment="1">
      <alignment horizontal="right"/>
    </xf>
    <xf numFmtId="4" fontId="19" fillId="3" borderId="1" xfId="0" applyNumberFormat="1" applyFont="1" applyFill="1" applyBorder="1" applyAlignment="1">
      <alignment horizontal="right"/>
    </xf>
    <xf numFmtId="0" fontId="20" fillId="3" borderId="1" xfId="0" applyFont="1" applyFill="1" applyBorder="1"/>
    <xf numFmtId="164" fontId="20" fillId="0" borderId="1" xfId="0" applyNumberFormat="1" applyFont="1" applyBorder="1" applyAlignment="1">
      <alignment horizontal="right"/>
    </xf>
    <xf numFmtId="0" fontId="19" fillId="0" borderId="1" xfId="0" applyFont="1" applyBorder="1"/>
    <xf numFmtId="0" fontId="8" fillId="2" borderId="26" xfId="0" applyFont="1" applyFill="1" applyBorder="1"/>
    <xf numFmtId="0" fontId="8" fillId="2" borderId="3" xfId="0" applyFont="1" applyFill="1" applyBorder="1"/>
    <xf numFmtId="0" fontId="8" fillId="2" borderId="4" xfId="0" applyFont="1" applyFill="1" applyBorder="1"/>
    <xf numFmtId="0" fontId="5" fillId="0" borderId="26" xfId="0" applyFont="1" applyBorder="1"/>
    <xf numFmtId="0" fontId="5" fillId="0" borderId="3" xfId="0" applyFont="1" applyBorder="1"/>
    <xf numFmtId="0" fontId="5" fillId="0" borderId="4" xfId="0" applyFont="1" applyBorder="1"/>
    <xf numFmtId="4" fontId="5" fillId="0" borderId="2" xfId="0" applyNumberFormat="1" applyFont="1" applyBorder="1" applyAlignment="1">
      <alignment horizontal="right"/>
    </xf>
    <xf numFmtId="4" fontId="5" fillId="0" borderId="4" xfId="0" applyNumberFormat="1" applyFont="1" applyBorder="1" applyAlignment="1">
      <alignment horizontal="right"/>
    </xf>
    <xf numFmtId="0" fontId="5" fillId="3" borderId="26" xfId="0" applyFont="1" applyFill="1" applyBorder="1"/>
    <xf numFmtId="0" fontId="5" fillId="3" borderId="3" xfId="0" applyFont="1" applyFill="1" applyBorder="1"/>
    <xf numFmtId="0" fontId="5" fillId="3" borderId="4" xfId="0" applyFont="1" applyFill="1" applyBorder="1"/>
    <xf numFmtId="4" fontId="5" fillId="3" borderId="2" xfId="0" applyNumberFormat="1" applyFont="1" applyFill="1" applyBorder="1" applyAlignment="1">
      <alignment horizontal="right"/>
    </xf>
    <xf numFmtId="4" fontId="5" fillId="3" borderId="4" xfId="0" applyNumberFormat="1" applyFont="1" applyFill="1" applyBorder="1" applyAlignment="1">
      <alignment horizontal="right"/>
    </xf>
    <xf numFmtId="0" fontId="19" fillId="3" borderId="1" xfId="0" applyFont="1" applyFill="1" applyBorder="1"/>
    <xf numFmtId="165" fontId="19" fillId="3" borderId="2" xfId="0" applyNumberFormat="1" applyFont="1" applyFill="1" applyBorder="1" applyAlignment="1">
      <alignment horizontal="right"/>
    </xf>
    <xf numFmtId="165" fontId="19" fillId="3" borderId="11" xfId="0" applyNumberFormat="1" applyFont="1" applyFill="1" applyBorder="1" applyAlignment="1">
      <alignment horizontal="right"/>
    </xf>
    <xf numFmtId="4" fontId="5" fillId="2" borderId="2" xfId="0" applyNumberFormat="1" applyFont="1" applyFill="1" applyBorder="1" applyAlignment="1">
      <alignment horizontal="right"/>
    </xf>
    <xf numFmtId="4" fontId="5" fillId="2" borderId="4" xfId="0" applyNumberFormat="1" applyFont="1" applyFill="1" applyBorder="1" applyAlignment="1">
      <alignment horizontal="right"/>
    </xf>
    <xf numFmtId="4" fontId="13" fillId="2" borderId="28" xfId="0" applyNumberFormat="1" applyFont="1" applyFill="1" applyBorder="1" applyAlignment="1">
      <alignment horizontal="right"/>
    </xf>
    <xf numFmtId="0" fontId="10" fillId="3" borderId="1" xfId="0" applyFont="1" applyFill="1" applyBorder="1" applyAlignment="1">
      <alignment horizontal="left" vertical="center" wrapText="1"/>
    </xf>
    <xf numFmtId="4" fontId="11" fillId="3" borderId="1" xfId="1" applyNumberFormat="1" applyFont="1" applyFill="1" applyBorder="1" applyAlignment="1">
      <alignment horizontal="right"/>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0" borderId="3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165" fontId="19" fillId="0" borderId="14" xfId="0" applyNumberFormat="1" applyFont="1" applyBorder="1" applyAlignment="1">
      <alignment horizontal="right"/>
    </xf>
    <xf numFmtId="165" fontId="19" fillId="0" borderId="15" xfId="0" applyNumberFormat="1" applyFont="1" applyBorder="1" applyAlignment="1">
      <alignment horizontal="right"/>
    </xf>
    <xf numFmtId="0" fontId="13" fillId="2" borderId="23" xfId="0" applyFont="1" applyFill="1" applyBorder="1" applyAlignment="1">
      <alignment horizontal="left"/>
    </xf>
    <xf numFmtId="0" fontId="13" fillId="2" borderId="24" xfId="0" applyFont="1" applyFill="1" applyBorder="1" applyAlignment="1">
      <alignment horizontal="left"/>
    </xf>
    <xf numFmtId="0" fontId="13" fillId="2" borderId="25" xfId="0" applyFont="1" applyFill="1" applyBorder="1" applyAlignment="1">
      <alignment horizontal="left"/>
    </xf>
    <xf numFmtId="43" fontId="13" fillId="2" borderId="14" xfId="2" applyFont="1" applyFill="1" applyBorder="1" applyAlignment="1">
      <alignment horizontal="right"/>
    </xf>
    <xf numFmtId="43" fontId="13" fillId="2" borderId="25" xfId="2" applyFont="1" applyFill="1" applyBorder="1" applyAlignment="1">
      <alignment horizontal="right"/>
    </xf>
    <xf numFmtId="164" fontId="20" fillId="0" borderId="13" xfId="0" applyNumberFormat="1" applyFont="1" applyBorder="1" applyAlignment="1">
      <alignment horizontal="right"/>
    </xf>
    <xf numFmtId="0" fontId="7" fillId="0" borderId="0" xfId="0" applyFont="1" applyAlignment="1">
      <alignment horizontal="left" wrapText="1"/>
    </xf>
    <xf numFmtId="165" fontId="19" fillId="2" borderId="1" xfId="0" applyNumberFormat="1" applyFont="1" applyFill="1" applyBorder="1" applyAlignment="1">
      <alignment horizontal="right"/>
    </xf>
    <xf numFmtId="165" fontId="19" fillId="2" borderId="10" xfId="0" applyNumberFormat="1" applyFont="1" applyFill="1" applyBorder="1" applyAlignment="1">
      <alignment horizontal="right"/>
    </xf>
    <xf numFmtId="165" fontId="19" fillId="2" borderId="2" xfId="0" applyNumberFormat="1" applyFont="1" applyFill="1" applyBorder="1" applyAlignment="1">
      <alignment horizontal="right"/>
    </xf>
    <xf numFmtId="165" fontId="19" fillId="2" borderId="11" xfId="0" applyNumberFormat="1" applyFont="1" applyFill="1" applyBorder="1" applyAlignment="1">
      <alignment horizontal="right"/>
    </xf>
    <xf numFmtId="165" fontId="19" fillId="3" borderId="1" xfId="0" applyNumberFormat="1" applyFont="1" applyFill="1" applyBorder="1" applyAlignment="1">
      <alignment horizontal="right"/>
    </xf>
    <xf numFmtId="165" fontId="19" fillId="3" borderId="10" xfId="0" applyNumberFormat="1" applyFont="1" applyFill="1" applyBorder="1" applyAlignment="1">
      <alignment horizontal="right"/>
    </xf>
    <xf numFmtId="0" fontId="5" fillId="2" borderId="17" xfId="0" applyFont="1" applyFill="1" applyBorder="1" applyAlignment="1">
      <alignment horizontal="center" vertical="center" wrapText="1"/>
    </xf>
    <xf numFmtId="4" fontId="11" fillId="3" borderId="2" xfId="1" applyNumberFormat="1" applyFont="1" applyFill="1" applyBorder="1" applyAlignment="1">
      <alignment horizontal="left"/>
    </xf>
    <xf numFmtId="4" fontId="11" fillId="3" borderId="3" xfId="1" applyNumberFormat="1" applyFont="1" applyFill="1" applyBorder="1" applyAlignment="1">
      <alignment horizontal="left"/>
    </xf>
    <xf numFmtId="4" fontId="11" fillId="3" borderId="4" xfId="1" applyNumberFormat="1" applyFont="1" applyFill="1" applyBorder="1" applyAlignment="1">
      <alignment horizontal="left"/>
    </xf>
    <xf numFmtId="0" fontId="19" fillId="0" borderId="1" xfId="0" applyFont="1" applyBorder="1" applyAlignment="1">
      <alignment horizontal="left"/>
    </xf>
    <xf numFmtId="0" fontId="20" fillId="0" borderId="1" xfId="0" applyFont="1" applyBorder="1" applyAlignment="1">
      <alignment horizontal="left"/>
    </xf>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9" fillId="6" borderId="21" xfId="0" applyFont="1" applyFill="1" applyBorder="1" applyAlignment="1">
      <alignment horizontal="center" vertical="center"/>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4" fontId="11" fillId="0" borderId="2" xfId="1" applyNumberFormat="1" applyFont="1" applyBorder="1" applyAlignment="1">
      <alignment horizontal="right"/>
    </xf>
    <xf numFmtId="4" fontId="11" fillId="0" borderId="4" xfId="1" applyNumberFormat="1" applyFont="1" applyBorder="1" applyAlignment="1">
      <alignment horizontal="right"/>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4" fontId="24" fillId="0" borderId="1" xfId="1" applyNumberFormat="1" applyFont="1" applyBorder="1" applyAlignment="1">
      <alignment horizontal="right"/>
    </xf>
    <xf numFmtId="0" fontId="10" fillId="0" borderId="2" xfId="0" applyFont="1" applyBorder="1" applyAlignment="1">
      <alignment horizontal="left" vertical="center" wrapText="1"/>
    </xf>
    <xf numFmtId="4" fontId="11" fillId="3" borderId="1" xfId="1" applyNumberFormat="1" applyFont="1" applyFill="1" applyBorder="1" applyAlignment="1">
      <alignment horizontal="left"/>
    </xf>
    <xf numFmtId="4" fontId="5" fillId="2" borderId="13" xfId="0" applyNumberFormat="1" applyFont="1" applyFill="1" applyBorder="1" applyAlignment="1">
      <alignment horizontal="right"/>
    </xf>
    <xf numFmtId="0" fontId="4" fillId="2" borderId="13" xfId="0" applyFont="1" applyFill="1" applyBorder="1"/>
    <xf numFmtId="0" fontId="23" fillId="0" borderId="26" xfId="0" applyFont="1" applyBorder="1" applyAlignment="1">
      <alignment horizontal="left"/>
    </xf>
    <xf numFmtId="0" fontId="23" fillId="0" borderId="3" xfId="0" applyFont="1" applyBorder="1" applyAlignment="1">
      <alignment horizontal="left"/>
    </xf>
    <xf numFmtId="0" fontId="10" fillId="0" borderId="17" xfId="0" applyFont="1" applyBorder="1" applyAlignment="1">
      <alignment horizontal="center" vertical="center"/>
    </xf>
    <xf numFmtId="0" fontId="10" fillId="0" borderId="1" xfId="0" applyFont="1" applyBorder="1" applyAlignment="1">
      <alignment horizontal="center"/>
    </xf>
    <xf numFmtId="0" fontId="8" fillId="2" borderId="12" xfId="0" applyFont="1" applyFill="1" applyBorder="1"/>
    <xf numFmtId="4" fontId="5" fillId="2" borderId="14" xfId="0" applyNumberFormat="1" applyFont="1" applyFill="1" applyBorder="1" applyAlignment="1">
      <alignment horizontal="right"/>
    </xf>
    <xf numFmtId="4" fontId="5" fillId="2" borderId="25" xfId="0" applyNumberFormat="1" applyFont="1" applyFill="1" applyBorder="1" applyAlignment="1">
      <alignment horizontal="right"/>
    </xf>
    <xf numFmtId="4" fontId="11" fillId="6" borderId="1" xfId="1" applyNumberFormat="1" applyFont="1" applyFill="1" applyBorder="1" applyAlignment="1">
      <alignment horizontal="left"/>
    </xf>
    <xf numFmtId="4" fontId="11" fillId="6" borderId="1" xfId="1" applyNumberFormat="1" applyFont="1" applyFill="1" applyBorder="1" applyAlignment="1">
      <alignment horizontal="right"/>
    </xf>
    <xf numFmtId="164" fontId="19" fillId="3" borderId="1" xfId="0" applyNumberFormat="1" applyFont="1" applyFill="1" applyBorder="1" applyAlignment="1">
      <alignment horizontal="right"/>
    </xf>
    <xf numFmtId="165" fontId="20" fillId="3" borderId="10" xfId="0" applyNumberFormat="1" applyFont="1" applyFill="1" applyBorder="1"/>
    <xf numFmtId="4" fontId="22" fillId="0" borderId="1" xfId="0" applyNumberFormat="1" applyFont="1" applyBorder="1" applyAlignment="1">
      <alignment horizontal="right"/>
    </xf>
    <xf numFmtId="165" fontId="22" fillId="0" borderId="10" xfId="0" applyNumberFormat="1" applyFont="1" applyBorder="1"/>
    <xf numFmtId="0" fontId="19" fillId="0" borderId="13" xfId="0" applyFont="1" applyBorder="1"/>
    <xf numFmtId="4" fontId="19" fillId="0" borderId="13" xfId="0" applyNumberFormat="1" applyFont="1" applyBorder="1" applyAlignment="1">
      <alignment horizontal="right"/>
    </xf>
    <xf numFmtId="165" fontId="19" fillId="0" borderId="13" xfId="0" applyNumberFormat="1" applyFont="1" applyBorder="1" applyAlignment="1">
      <alignment horizontal="right"/>
    </xf>
    <xf numFmtId="165" fontId="20" fillId="0" borderId="22" xfId="0" applyNumberFormat="1" applyFont="1" applyBorder="1"/>
    <xf numFmtId="0" fontId="19" fillId="0" borderId="13" xfId="0" applyFont="1" applyBorder="1" applyAlignment="1">
      <alignment horizontal="left"/>
    </xf>
    <xf numFmtId="4" fontId="25" fillId="3" borderId="1" xfId="0" applyNumberFormat="1" applyFont="1" applyFill="1" applyBorder="1" applyAlignment="1">
      <alignment horizontal="right"/>
    </xf>
    <xf numFmtId="165" fontId="19" fillId="2" borderId="13" xfId="0" applyNumberFormat="1" applyFont="1" applyFill="1" applyBorder="1" applyAlignment="1">
      <alignment horizontal="right"/>
    </xf>
    <xf numFmtId="165" fontId="19" fillId="2" borderId="22" xfId="0" applyNumberFormat="1" applyFont="1" applyFill="1" applyBorder="1" applyAlignment="1">
      <alignment horizontal="right"/>
    </xf>
    <xf numFmtId="0" fontId="10" fillId="0" borderId="0" xfId="0" applyFont="1" applyAlignment="1">
      <alignment horizontal="center"/>
    </xf>
    <xf numFmtId="0" fontId="4" fillId="0" borderId="0" xfId="0" applyFont="1" applyAlignment="1">
      <alignment horizontal="center"/>
    </xf>
    <xf numFmtId="0" fontId="7" fillId="0" borderId="31" xfId="0" applyFont="1" applyBorder="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center" vertical="center"/>
    </xf>
    <xf numFmtId="0" fontId="7" fillId="0" borderId="0" xfId="0" applyFont="1" applyAlignment="1">
      <alignment horizontal="left" vertical="top"/>
    </xf>
    <xf numFmtId="0" fontId="9" fillId="0" borderId="0" xfId="0" applyFont="1" applyAlignment="1">
      <alignment horizontal="left" vertical="top"/>
    </xf>
    <xf numFmtId="4" fontId="13" fillId="7" borderId="2" xfId="1" applyNumberFormat="1" applyFont="1" applyFill="1" applyBorder="1" applyAlignment="1">
      <alignment horizontal="left"/>
    </xf>
    <xf numFmtId="4" fontId="13" fillId="7" borderId="4" xfId="1" applyNumberFormat="1" applyFont="1" applyFill="1" applyBorder="1" applyAlignment="1">
      <alignment horizontal="left"/>
    </xf>
    <xf numFmtId="4" fontId="11" fillId="7" borderId="2" xfId="1" applyNumberFormat="1" applyFont="1" applyFill="1" applyBorder="1" applyAlignment="1">
      <alignment horizontal="left"/>
    </xf>
    <xf numFmtId="4" fontId="11" fillId="7" borderId="3" xfId="1" applyNumberFormat="1" applyFont="1" applyFill="1" applyBorder="1" applyAlignment="1">
      <alignment horizontal="left"/>
    </xf>
    <xf numFmtId="4" fontId="11" fillId="7" borderId="4" xfId="1" applyNumberFormat="1" applyFont="1" applyFill="1" applyBorder="1" applyAlignment="1">
      <alignment horizontal="left"/>
    </xf>
    <xf numFmtId="4" fontId="13" fillId="7" borderId="3" xfId="1" applyNumberFormat="1" applyFont="1" applyFill="1" applyBorder="1" applyAlignment="1">
      <alignment horizontal="left"/>
    </xf>
    <xf numFmtId="0" fontId="10" fillId="0" borderId="2" xfId="0" applyFont="1" applyBorder="1" applyAlignment="1">
      <alignment horizontal="left"/>
    </xf>
    <xf numFmtId="0" fontId="10" fillId="0" borderId="3" xfId="0" applyFont="1" applyBorder="1" applyAlignment="1">
      <alignment horizontal="left"/>
    </xf>
    <xf numFmtId="0" fontId="10" fillId="0" borderId="4" xfId="0" applyFont="1" applyBorder="1" applyAlignment="1">
      <alignment horizontal="left"/>
    </xf>
    <xf numFmtId="0" fontId="7" fillId="0" borderId="0" xfId="0" applyFont="1" applyAlignment="1">
      <alignment horizontal="left" vertical="center" wrapText="1"/>
    </xf>
    <xf numFmtId="0" fontId="4" fillId="0" borderId="0" xfId="0" applyFont="1" applyAlignment="1">
      <alignment horizontal="left" vertical="top" wrapText="1"/>
    </xf>
    <xf numFmtId="0" fontId="27" fillId="0" borderId="0" xfId="0" applyFont="1" applyAlignment="1">
      <alignment horizontal="center" vertical="center"/>
    </xf>
    <xf numFmtId="0" fontId="26" fillId="0" borderId="0" xfId="0" applyFont="1" applyAlignment="1">
      <alignment horizontal="justify" vertical="center"/>
    </xf>
    <xf numFmtId="0" fontId="0" fillId="0" borderId="0" xfId="0"/>
    <xf numFmtId="0" fontId="13" fillId="0" borderId="0" xfId="0" applyFont="1" applyAlignment="1">
      <alignment horizontal="left" vertical="top" wrapText="1"/>
    </xf>
    <xf numFmtId="0" fontId="7" fillId="0" borderId="2" xfId="0" applyFont="1" applyBorder="1" applyAlignment="1">
      <alignment horizontal="center"/>
    </xf>
    <xf numFmtId="0" fontId="7" fillId="0" borderId="4" xfId="0" applyFont="1" applyBorder="1" applyAlignment="1">
      <alignment horizontal="center"/>
    </xf>
  </cellXfs>
  <cellStyles count="4">
    <cellStyle name="Normalno" xfId="0" builtinId="0"/>
    <cellStyle name="Normalno 2" xfId="1" xr:uid="{2D6FB95B-8FF0-4FE4-9D2C-CA81374A040C}"/>
    <cellStyle name="Normalno 3" xfId="3" xr:uid="{9172F97A-0A8A-4FDF-AFCF-690CA7AABE58}"/>
    <cellStyle name="Zarez"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57150</xdr:rowOff>
    </xdr:from>
    <xdr:to>
      <xdr:col>2</xdr:col>
      <xdr:colOff>114300</xdr:colOff>
      <xdr:row>2</xdr:row>
      <xdr:rowOff>190787</xdr:rowOff>
    </xdr:to>
    <xdr:pic>
      <xdr:nvPicPr>
        <xdr:cNvPr id="2" name="Slika 1">
          <a:extLst>
            <a:ext uri="{FF2B5EF4-FFF2-40B4-BE49-F238E27FC236}">
              <a16:creationId xmlns:a16="http://schemas.microsoft.com/office/drawing/2014/main" id="{59217756-7840-4447-BCC7-B4A05AF833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7150"/>
          <a:ext cx="1790700" cy="533687"/>
        </a:xfrm>
        <a:prstGeom prst="rect">
          <a:avLst/>
        </a:prstGeom>
        <a:noFill/>
        <a:ln>
          <a:noFill/>
        </a:ln>
      </xdr:spPr>
    </xdr:pic>
    <xdr:clientData/>
  </xdr:twoCellAnchor>
</xdr:wsDr>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401D9-97BC-474C-A43E-549425AC8979}">
  <sheetPr>
    <pageSetUpPr fitToPage="1"/>
  </sheetPr>
  <dimension ref="A1:V210"/>
  <sheetViews>
    <sheetView tabSelected="1" zoomScaleNormal="100" workbookViewId="0">
      <selection activeCell="C205" sqref="C205:O205"/>
    </sheetView>
  </sheetViews>
  <sheetFormatPr defaultColWidth="9.109375" defaultRowHeight="15.6" x14ac:dyDescent="0.3"/>
  <cols>
    <col min="1" max="1" width="6.6640625" style="1" customWidth="1"/>
    <col min="2" max="2" width="20.44140625" style="1" customWidth="1"/>
    <col min="3" max="3" width="9.109375" style="1"/>
    <col min="4" max="4" width="10.109375" style="1" bestFit="1" customWidth="1"/>
    <col min="5" max="8" width="9.109375" style="1"/>
    <col min="9" max="9" width="4.33203125" style="1" customWidth="1"/>
    <col min="10" max="10" width="5.109375" style="1" hidden="1" customWidth="1"/>
    <col min="11" max="11" width="11" style="1" hidden="1" customWidth="1"/>
    <col min="12" max="12" width="9.109375" style="1" customWidth="1"/>
    <col min="13" max="13" width="7.33203125" style="1" customWidth="1"/>
    <col min="14" max="14" width="9.109375" style="1"/>
    <col min="15" max="15" width="11.33203125" style="1" customWidth="1"/>
    <col min="16" max="16" width="9.109375" style="1"/>
    <col min="17" max="17" width="8.88671875" style="1" customWidth="1"/>
    <col min="18" max="18" width="9.109375" style="1"/>
    <col min="19" max="19" width="5.33203125" style="1" customWidth="1"/>
    <col min="20" max="20" width="9.109375" style="1"/>
    <col min="21" max="21" width="6.33203125" style="1" customWidth="1"/>
    <col min="22" max="16384" width="9.109375" style="1"/>
  </cols>
  <sheetData>
    <row r="1" spans="1:22" x14ac:dyDescent="0.3">
      <c r="D1" s="9" t="s">
        <v>84</v>
      </c>
      <c r="E1" s="9"/>
      <c r="F1" s="9"/>
      <c r="G1" s="9"/>
      <c r="H1" s="9"/>
      <c r="I1" s="9"/>
      <c r="J1" s="9"/>
      <c r="K1" s="9"/>
      <c r="L1" s="9"/>
      <c r="M1" s="9"/>
      <c r="N1" s="9"/>
    </row>
    <row r="2" spans="1:22" x14ac:dyDescent="0.3">
      <c r="D2" s="96" t="s">
        <v>82</v>
      </c>
      <c r="E2" s="96"/>
      <c r="F2" s="96"/>
      <c r="G2" s="96"/>
      <c r="H2" s="96"/>
      <c r="I2" s="96"/>
      <c r="J2" s="96"/>
      <c r="K2" s="96"/>
      <c r="L2" s="96"/>
      <c r="M2" s="96"/>
    </row>
    <row r="3" spans="1:22" x14ac:dyDescent="0.3">
      <c r="D3" s="96" t="s">
        <v>83</v>
      </c>
      <c r="E3" s="96"/>
      <c r="F3" s="96"/>
      <c r="G3" s="96"/>
      <c r="H3" s="96"/>
      <c r="I3" s="96"/>
      <c r="J3" s="96"/>
      <c r="K3" s="96"/>
      <c r="L3" s="96"/>
      <c r="M3" s="96"/>
    </row>
    <row r="4" spans="1:22" x14ac:dyDescent="0.3">
      <c r="A4" s="11"/>
      <c r="B4" s="11"/>
      <c r="C4" s="11"/>
      <c r="D4" s="11"/>
      <c r="E4" s="12"/>
      <c r="F4" s="12"/>
      <c r="G4" s="12"/>
      <c r="H4" s="12"/>
    </row>
    <row r="5" spans="1:22" x14ac:dyDescent="0.3">
      <c r="A5" s="60" t="s">
        <v>244</v>
      </c>
      <c r="B5" s="60"/>
      <c r="C5" s="60"/>
      <c r="D5" s="60"/>
      <c r="E5" s="60"/>
      <c r="F5" s="60"/>
      <c r="G5" s="60"/>
      <c r="H5" s="60"/>
      <c r="I5" s="61"/>
      <c r="J5" s="61"/>
      <c r="K5" s="61"/>
      <c r="L5" s="61"/>
      <c r="M5" s="61"/>
      <c r="N5" s="61"/>
      <c r="O5" s="61"/>
      <c r="P5" s="61"/>
      <c r="Q5" s="61"/>
      <c r="R5" s="61"/>
      <c r="S5" s="61"/>
      <c r="T5" s="61"/>
      <c r="U5" s="61"/>
      <c r="V5" s="61"/>
    </row>
    <row r="6" spans="1:22" x14ac:dyDescent="0.3">
      <c r="A6" s="60" t="s">
        <v>245</v>
      </c>
      <c r="B6" s="60"/>
      <c r="C6" s="60"/>
      <c r="D6" s="60"/>
      <c r="E6" s="60"/>
      <c r="F6" s="60"/>
      <c r="G6" s="60"/>
      <c r="H6" s="60"/>
      <c r="I6" s="61"/>
      <c r="J6" s="61"/>
      <c r="K6" s="61"/>
      <c r="L6" s="61"/>
      <c r="M6" s="61"/>
      <c r="N6" s="61"/>
      <c r="O6" s="61"/>
      <c r="P6" s="61"/>
      <c r="Q6" s="61"/>
      <c r="R6" s="61"/>
      <c r="S6" s="61"/>
      <c r="T6" s="61"/>
      <c r="U6" s="61"/>
      <c r="V6" s="61"/>
    </row>
    <row r="7" spans="1:22" x14ac:dyDescent="0.3">
      <c r="A7" s="60" t="s">
        <v>271</v>
      </c>
      <c r="B7" s="11"/>
      <c r="C7" s="11"/>
      <c r="D7" s="11"/>
      <c r="E7" s="12"/>
      <c r="F7" s="12"/>
      <c r="G7" s="12"/>
      <c r="H7" s="12"/>
    </row>
    <row r="8" spans="1:22" x14ac:dyDescent="0.3">
      <c r="A8" s="11"/>
      <c r="B8" s="11"/>
      <c r="C8" s="11"/>
      <c r="D8" s="11"/>
      <c r="E8" s="12"/>
      <c r="F8" s="12"/>
      <c r="G8" s="12"/>
      <c r="H8" s="12"/>
    </row>
    <row r="9" spans="1:22" x14ac:dyDescent="0.3">
      <c r="A9" s="11"/>
      <c r="B9" s="11"/>
      <c r="C9" s="11"/>
      <c r="D9" s="11"/>
      <c r="E9" s="12"/>
      <c r="F9" s="12"/>
      <c r="G9" s="12"/>
      <c r="H9" s="12"/>
    </row>
    <row r="10" spans="1:22" ht="21" customHeight="1" x14ac:dyDescent="0.3">
      <c r="A10" s="95" t="s">
        <v>152</v>
      </c>
      <c r="B10" s="95"/>
      <c r="C10" s="95"/>
      <c r="D10" s="95"/>
      <c r="E10" s="95"/>
      <c r="F10" s="95"/>
      <c r="G10" s="95"/>
      <c r="H10" s="95"/>
      <c r="I10" s="95"/>
      <c r="J10" s="95"/>
      <c r="K10" s="95"/>
      <c r="L10" s="95"/>
      <c r="M10" s="95"/>
      <c r="N10" s="95"/>
      <c r="O10" s="95"/>
      <c r="P10" s="95"/>
      <c r="Q10" s="95"/>
      <c r="R10" s="95"/>
      <c r="S10" s="95"/>
      <c r="T10" s="95"/>
      <c r="U10" s="95"/>
    </row>
    <row r="11" spans="1:22" x14ac:dyDescent="0.3">
      <c r="A11" s="11"/>
      <c r="B11" s="11"/>
      <c r="C11" s="11"/>
      <c r="D11" s="11"/>
      <c r="E11" s="12"/>
      <c r="F11" s="12"/>
      <c r="G11" s="12"/>
      <c r="H11" s="12"/>
    </row>
    <row r="12" spans="1:22" x14ac:dyDescent="0.3">
      <c r="A12" s="94" t="s">
        <v>27</v>
      </c>
      <c r="B12" s="94"/>
      <c r="C12" s="94"/>
      <c r="D12" s="94"/>
      <c r="E12" s="94"/>
      <c r="F12" s="94"/>
      <c r="G12" s="94"/>
      <c r="H12" s="94"/>
      <c r="I12" s="94"/>
      <c r="J12" s="94"/>
      <c r="K12" s="94"/>
      <c r="L12" s="94"/>
      <c r="M12" s="94"/>
      <c r="N12" s="94"/>
      <c r="O12" s="94"/>
      <c r="P12" s="94"/>
      <c r="Q12" s="94"/>
      <c r="R12" s="94"/>
      <c r="S12" s="94"/>
      <c r="T12" s="94"/>
      <c r="U12" s="94"/>
    </row>
    <row r="13" spans="1:22" x14ac:dyDescent="0.3">
      <c r="B13" s="103" t="s">
        <v>13</v>
      </c>
      <c r="C13" s="103"/>
      <c r="D13" s="103"/>
      <c r="E13" s="103"/>
      <c r="F13" s="103"/>
      <c r="G13" s="103"/>
      <c r="H13" s="103"/>
      <c r="I13" s="103"/>
      <c r="J13" s="103"/>
      <c r="K13" s="103"/>
      <c r="L13" s="103"/>
      <c r="M13" s="103"/>
      <c r="N13" s="103"/>
      <c r="O13" s="103"/>
    </row>
    <row r="14" spans="1:22" x14ac:dyDescent="0.3">
      <c r="A14" s="94" t="s">
        <v>28</v>
      </c>
      <c r="B14" s="94"/>
      <c r="C14" s="94"/>
      <c r="D14" s="94"/>
      <c r="E14" s="94"/>
      <c r="F14" s="94"/>
      <c r="G14" s="94"/>
      <c r="H14" s="94"/>
      <c r="I14" s="94"/>
      <c r="J14" s="94"/>
      <c r="K14" s="94"/>
      <c r="L14" s="94"/>
      <c r="M14" s="94"/>
      <c r="N14" s="94"/>
      <c r="O14" s="94"/>
      <c r="P14" s="94"/>
      <c r="Q14" s="94"/>
      <c r="R14" s="94"/>
      <c r="S14" s="94"/>
      <c r="T14" s="94"/>
      <c r="U14" s="94"/>
    </row>
    <row r="15" spans="1:22" x14ac:dyDescent="0.3">
      <c r="B15" s="5"/>
      <c r="C15" s="5"/>
      <c r="D15" s="5"/>
      <c r="E15" s="5"/>
      <c r="F15" s="5"/>
      <c r="G15" s="5"/>
      <c r="H15" s="5"/>
      <c r="I15" s="5"/>
      <c r="J15" s="5"/>
      <c r="K15" s="5"/>
      <c r="L15" s="5"/>
      <c r="M15" s="5"/>
      <c r="N15" s="5"/>
      <c r="O15" s="5"/>
    </row>
    <row r="16" spans="1:22" ht="15.75" customHeight="1" x14ac:dyDescent="0.3">
      <c r="A16" s="93" t="s">
        <v>153</v>
      </c>
      <c r="B16" s="93"/>
      <c r="C16" s="93"/>
      <c r="D16" s="93"/>
      <c r="E16" s="93"/>
      <c r="F16" s="93"/>
      <c r="G16" s="93"/>
      <c r="H16" s="93"/>
      <c r="I16" s="93"/>
      <c r="J16" s="93"/>
      <c r="K16" s="93"/>
      <c r="L16" s="93"/>
      <c r="M16" s="93"/>
      <c r="N16" s="93"/>
      <c r="O16" s="93"/>
      <c r="P16" s="93"/>
      <c r="Q16" s="93"/>
      <c r="R16" s="93"/>
      <c r="S16" s="93"/>
      <c r="T16" s="93"/>
      <c r="U16" s="93"/>
    </row>
    <row r="17" spans="1:21" ht="15.75" customHeight="1" x14ac:dyDescent="0.3">
      <c r="A17" s="93"/>
      <c r="B17" s="93"/>
      <c r="C17" s="93"/>
      <c r="D17" s="93"/>
      <c r="E17" s="93"/>
      <c r="F17" s="93"/>
      <c r="G17" s="93"/>
      <c r="H17" s="93"/>
      <c r="I17" s="93"/>
      <c r="J17" s="93"/>
      <c r="K17" s="93"/>
      <c r="L17" s="93"/>
      <c r="M17" s="93"/>
      <c r="N17" s="93"/>
      <c r="O17" s="93"/>
      <c r="P17" s="93"/>
      <c r="Q17" s="93"/>
      <c r="R17" s="93"/>
      <c r="S17" s="93"/>
      <c r="T17" s="93"/>
      <c r="U17" s="93"/>
    </row>
    <row r="18" spans="1:21" x14ac:dyDescent="0.3">
      <c r="A18" s="5"/>
      <c r="B18" s="5"/>
      <c r="C18" s="5"/>
      <c r="D18" s="5"/>
      <c r="E18" s="5"/>
      <c r="F18" s="5"/>
      <c r="G18" s="5"/>
      <c r="H18" s="5"/>
      <c r="I18" s="5"/>
      <c r="J18" s="5"/>
      <c r="K18" s="5"/>
      <c r="L18" s="5"/>
      <c r="M18" s="5"/>
      <c r="N18" s="5"/>
    </row>
    <row r="19" spans="1:21" ht="16.2" thickBot="1" x14ac:dyDescent="0.35">
      <c r="A19" s="6"/>
      <c r="B19" s="6"/>
      <c r="C19" s="6"/>
      <c r="D19" s="6"/>
      <c r="E19" s="6"/>
      <c r="F19" s="6"/>
      <c r="G19" s="6"/>
      <c r="H19" s="6"/>
      <c r="I19" s="6"/>
      <c r="J19" s="6"/>
      <c r="K19" s="6"/>
      <c r="L19" s="6"/>
      <c r="M19" s="6"/>
      <c r="N19" s="6"/>
    </row>
    <row r="20" spans="1:21" ht="16.2" thickBot="1" x14ac:dyDescent="0.35">
      <c r="A20" s="85" t="s">
        <v>113</v>
      </c>
      <c r="B20" s="86"/>
      <c r="C20" s="86"/>
      <c r="D20" s="86"/>
      <c r="E20" s="86"/>
      <c r="F20" s="86"/>
      <c r="G20" s="86"/>
      <c r="H20" s="86"/>
      <c r="I20" s="86"/>
      <c r="J20" s="86"/>
      <c r="K20" s="86"/>
      <c r="L20" s="86"/>
      <c r="M20" s="86"/>
      <c r="N20" s="86"/>
      <c r="O20" s="86"/>
      <c r="P20" s="86"/>
      <c r="Q20" s="86"/>
      <c r="R20" s="86"/>
      <c r="S20" s="86"/>
      <c r="T20" s="86"/>
      <c r="U20" s="87"/>
    </row>
    <row r="21" spans="1:21" ht="15.75" customHeight="1" x14ac:dyDescent="0.3">
      <c r="A21" s="67" t="s">
        <v>0</v>
      </c>
      <c r="B21" s="68"/>
      <c r="C21" s="68"/>
      <c r="D21" s="68"/>
      <c r="E21" s="68"/>
      <c r="F21" s="68"/>
      <c r="G21" s="68"/>
      <c r="H21" s="68"/>
      <c r="I21" s="68"/>
      <c r="J21" s="68"/>
      <c r="K21" s="68"/>
      <c r="L21" s="69" t="s">
        <v>86</v>
      </c>
      <c r="M21" s="68"/>
      <c r="N21" s="69" t="s">
        <v>154</v>
      </c>
      <c r="O21" s="69"/>
      <c r="P21" s="69" t="s">
        <v>155</v>
      </c>
      <c r="Q21" s="68"/>
      <c r="R21" s="69" t="s">
        <v>94</v>
      </c>
      <c r="S21" s="68"/>
      <c r="T21" s="69" t="s">
        <v>95</v>
      </c>
      <c r="U21" s="70"/>
    </row>
    <row r="22" spans="1:21" x14ac:dyDescent="0.3">
      <c r="A22" s="77" t="s">
        <v>1</v>
      </c>
      <c r="B22" s="78"/>
      <c r="C22" s="78"/>
      <c r="D22" s="78"/>
      <c r="E22" s="78"/>
      <c r="F22" s="78"/>
      <c r="G22" s="78"/>
      <c r="H22" s="78"/>
      <c r="I22" s="78"/>
      <c r="J22" s="78"/>
      <c r="K22" s="78"/>
      <c r="L22" s="64" t="s">
        <v>2</v>
      </c>
      <c r="M22" s="64"/>
      <c r="N22" s="64" t="s">
        <v>3</v>
      </c>
      <c r="O22" s="64"/>
      <c r="P22" s="64" t="s">
        <v>4</v>
      </c>
      <c r="Q22" s="64"/>
      <c r="R22" s="64" t="s">
        <v>93</v>
      </c>
      <c r="S22" s="64"/>
      <c r="T22" s="64" t="s">
        <v>92</v>
      </c>
      <c r="U22" s="79"/>
    </row>
    <row r="23" spans="1:21" x14ac:dyDescent="0.3">
      <c r="A23" s="71" t="s">
        <v>5</v>
      </c>
      <c r="B23" s="72"/>
      <c r="C23" s="72"/>
      <c r="D23" s="72"/>
      <c r="E23" s="72"/>
      <c r="F23" s="72"/>
      <c r="G23" s="72"/>
      <c r="H23" s="72"/>
      <c r="I23" s="72"/>
      <c r="J23" s="72"/>
      <c r="K23" s="72"/>
      <c r="L23" s="73">
        <v>0</v>
      </c>
      <c r="M23" s="73"/>
      <c r="N23" s="74">
        <v>379168</v>
      </c>
      <c r="O23" s="75"/>
      <c r="P23" s="74">
        <v>228102.2</v>
      </c>
      <c r="Q23" s="75"/>
      <c r="R23" s="76">
        <v>0</v>
      </c>
      <c r="S23" s="75"/>
      <c r="T23" s="65">
        <f>(P23/N23)*100</f>
        <v>60.15861043126003</v>
      </c>
      <c r="U23" s="66"/>
    </row>
    <row r="24" spans="1:21" x14ac:dyDescent="0.3">
      <c r="A24" s="71" t="s">
        <v>6</v>
      </c>
      <c r="B24" s="72"/>
      <c r="C24" s="72"/>
      <c r="D24" s="72"/>
      <c r="E24" s="72"/>
      <c r="F24" s="72"/>
      <c r="G24" s="72"/>
      <c r="H24" s="72"/>
      <c r="I24" s="72"/>
      <c r="J24" s="72"/>
      <c r="K24" s="72"/>
      <c r="L24" s="73">
        <v>0</v>
      </c>
      <c r="M24" s="72"/>
      <c r="N24" s="74">
        <v>0</v>
      </c>
      <c r="O24" s="75"/>
      <c r="P24" s="74">
        <v>0</v>
      </c>
      <c r="Q24" s="75"/>
      <c r="R24" s="76">
        <v>0</v>
      </c>
      <c r="S24" s="75"/>
      <c r="T24" s="76">
        <v>0</v>
      </c>
      <c r="U24" s="75"/>
    </row>
    <row r="25" spans="1:21" x14ac:dyDescent="0.3">
      <c r="A25" s="71" t="s">
        <v>7</v>
      </c>
      <c r="B25" s="72"/>
      <c r="C25" s="72"/>
      <c r="D25" s="72"/>
      <c r="E25" s="72"/>
      <c r="F25" s="72"/>
      <c r="G25" s="72"/>
      <c r="H25" s="72"/>
      <c r="I25" s="72"/>
      <c r="J25" s="72"/>
      <c r="K25" s="72"/>
      <c r="L25" s="73">
        <v>0</v>
      </c>
      <c r="M25" s="72"/>
      <c r="N25" s="73">
        <f>SUM(N23:O24)</f>
        <v>379168</v>
      </c>
      <c r="O25" s="72"/>
      <c r="P25" s="73">
        <f>SUM(P23:Q24)</f>
        <v>228102.2</v>
      </c>
      <c r="Q25" s="72"/>
      <c r="R25" s="76">
        <v>0</v>
      </c>
      <c r="S25" s="75"/>
      <c r="T25" s="65">
        <f t="shared" ref="T25:T28" si="0">(P25/N25)*100</f>
        <v>60.15861043126003</v>
      </c>
      <c r="U25" s="66"/>
    </row>
    <row r="26" spans="1:21" x14ac:dyDescent="0.3">
      <c r="A26" s="71" t="s">
        <v>8</v>
      </c>
      <c r="B26" s="72"/>
      <c r="C26" s="72"/>
      <c r="D26" s="72"/>
      <c r="E26" s="72"/>
      <c r="F26" s="72"/>
      <c r="G26" s="72"/>
      <c r="H26" s="72"/>
      <c r="I26" s="72"/>
      <c r="J26" s="72"/>
      <c r="K26" s="72"/>
      <c r="L26" s="73">
        <v>0</v>
      </c>
      <c r="M26" s="72"/>
      <c r="N26" s="74">
        <v>335445</v>
      </c>
      <c r="O26" s="75"/>
      <c r="P26" s="74">
        <v>180352.14</v>
      </c>
      <c r="Q26" s="75"/>
      <c r="R26" s="76">
        <v>0</v>
      </c>
      <c r="S26" s="75"/>
      <c r="T26" s="65">
        <f t="shared" si="0"/>
        <v>53.76504046863122</v>
      </c>
      <c r="U26" s="66"/>
    </row>
    <row r="27" spans="1:21" x14ac:dyDescent="0.3">
      <c r="A27" s="71" t="s">
        <v>9</v>
      </c>
      <c r="B27" s="72"/>
      <c r="C27" s="72"/>
      <c r="D27" s="72"/>
      <c r="E27" s="72"/>
      <c r="F27" s="72"/>
      <c r="G27" s="72"/>
      <c r="H27" s="72"/>
      <c r="I27" s="72"/>
      <c r="J27" s="72"/>
      <c r="K27" s="72"/>
      <c r="L27" s="73">
        <v>0</v>
      </c>
      <c r="M27" s="72"/>
      <c r="N27" s="74">
        <v>43723</v>
      </c>
      <c r="O27" s="75"/>
      <c r="P27" s="74">
        <v>19534.68</v>
      </c>
      <c r="Q27" s="75"/>
      <c r="R27" s="76">
        <v>0</v>
      </c>
      <c r="S27" s="75"/>
      <c r="T27" s="65">
        <f t="shared" si="0"/>
        <v>44.678270018068297</v>
      </c>
      <c r="U27" s="66"/>
    </row>
    <row r="28" spans="1:21" x14ac:dyDescent="0.3">
      <c r="A28" s="71" t="s">
        <v>10</v>
      </c>
      <c r="B28" s="72"/>
      <c r="C28" s="72"/>
      <c r="D28" s="72"/>
      <c r="E28" s="72"/>
      <c r="F28" s="72"/>
      <c r="G28" s="72"/>
      <c r="H28" s="72"/>
      <c r="I28" s="72"/>
      <c r="J28" s="72"/>
      <c r="K28" s="72"/>
      <c r="L28" s="73">
        <f>SUM(L26,L27)</f>
        <v>0</v>
      </c>
      <c r="M28" s="72"/>
      <c r="N28" s="74">
        <v>379168</v>
      </c>
      <c r="O28" s="75"/>
      <c r="P28" s="74">
        <v>199886.82</v>
      </c>
      <c r="Q28" s="75"/>
      <c r="R28" s="76">
        <v>0</v>
      </c>
      <c r="S28" s="75"/>
      <c r="T28" s="65">
        <f t="shared" si="0"/>
        <v>52.717217697696007</v>
      </c>
      <c r="U28" s="66"/>
    </row>
    <row r="29" spans="1:21" x14ac:dyDescent="0.3">
      <c r="A29" s="71" t="s">
        <v>11</v>
      </c>
      <c r="B29" s="72"/>
      <c r="C29" s="72"/>
      <c r="D29" s="72"/>
      <c r="E29" s="72"/>
      <c r="F29" s="72"/>
      <c r="G29" s="72"/>
      <c r="H29" s="72"/>
      <c r="I29" s="72"/>
      <c r="J29" s="72"/>
      <c r="K29" s="72"/>
      <c r="L29" s="73">
        <f>SUM(L25-L28)</f>
        <v>0</v>
      </c>
      <c r="M29" s="72"/>
      <c r="N29" s="74">
        <v>0</v>
      </c>
      <c r="O29" s="75"/>
      <c r="P29" s="74">
        <v>28215.38</v>
      </c>
      <c r="Q29" s="75"/>
      <c r="R29" s="76">
        <v>0</v>
      </c>
      <c r="S29" s="75"/>
      <c r="T29" s="76">
        <v>0</v>
      </c>
      <c r="U29" s="75"/>
    </row>
    <row r="30" spans="1:21" x14ac:dyDescent="0.3">
      <c r="A30" s="77" t="s">
        <v>12</v>
      </c>
      <c r="B30" s="78"/>
      <c r="C30" s="78"/>
      <c r="D30" s="78"/>
      <c r="E30" s="78"/>
      <c r="F30" s="78"/>
      <c r="G30" s="78"/>
      <c r="H30" s="78"/>
      <c r="I30" s="78"/>
      <c r="J30" s="78"/>
      <c r="K30" s="78"/>
      <c r="L30" s="80" t="s">
        <v>13</v>
      </c>
      <c r="M30" s="78"/>
      <c r="N30" s="80" t="s">
        <v>13</v>
      </c>
      <c r="O30" s="78"/>
      <c r="P30" s="80" t="s">
        <v>13</v>
      </c>
      <c r="Q30" s="78"/>
      <c r="R30" s="81" t="s">
        <v>13</v>
      </c>
      <c r="S30" s="82"/>
      <c r="T30" s="83" t="s">
        <v>13</v>
      </c>
      <c r="U30" s="84"/>
    </row>
    <row r="31" spans="1:21" x14ac:dyDescent="0.3">
      <c r="A31" s="71" t="s">
        <v>14</v>
      </c>
      <c r="B31" s="72"/>
      <c r="C31" s="72"/>
      <c r="D31" s="72"/>
      <c r="E31" s="72"/>
      <c r="F31" s="72"/>
      <c r="G31" s="72"/>
      <c r="H31" s="72"/>
      <c r="I31" s="72"/>
      <c r="J31" s="72"/>
      <c r="K31" s="72"/>
      <c r="L31" s="73">
        <v>0</v>
      </c>
      <c r="M31" s="72"/>
      <c r="N31" s="73">
        <v>0</v>
      </c>
      <c r="O31" s="72"/>
      <c r="P31" s="73">
        <v>0</v>
      </c>
      <c r="Q31" s="72"/>
      <c r="R31" s="76">
        <v>0</v>
      </c>
      <c r="S31" s="75"/>
      <c r="T31" s="76">
        <v>0</v>
      </c>
      <c r="U31" s="75"/>
    </row>
    <row r="32" spans="1:21" x14ac:dyDescent="0.3">
      <c r="A32" s="71" t="s">
        <v>15</v>
      </c>
      <c r="B32" s="72"/>
      <c r="C32" s="72"/>
      <c r="D32" s="72"/>
      <c r="E32" s="72"/>
      <c r="F32" s="72"/>
      <c r="G32" s="72"/>
      <c r="H32" s="72"/>
      <c r="I32" s="72"/>
      <c r="J32" s="72"/>
      <c r="K32" s="72"/>
      <c r="L32" s="73">
        <v>0</v>
      </c>
      <c r="M32" s="72"/>
      <c r="N32" s="73">
        <v>0</v>
      </c>
      <c r="O32" s="72"/>
      <c r="P32" s="73">
        <v>0</v>
      </c>
      <c r="Q32" s="72"/>
      <c r="R32" s="76">
        <v>0</v>
      </c>
      <c r="S32" s="75"/>
      <c r="T32" s="76">
        <v>0</v>
      </c>
      <c r="U32" s="75"/>
    </row>
    <row r="33" spans="1:22" x14ac:dyDescent="0.3">
      <c r="A33" s="71" t="s">
        <v>16</v>
      </c>
      <c r="B33" s="72"/>
      <c r="C33" s="72"/>
      <c r="D33" s="72"/>
      <c r="E33" s="72"/>
      <c r="F33" s="72"/>
      <c r="G33" s="72"/>
      <c r="H33" s="72"/>
      <c r="I33" s="72"/>
      <c r="J33" s="72"/>
      <c r="K33" s="72"/>
      <c r="L33" s="73">
        <v>0</v>
      </c>
      <c r="M33" s="72"/>
      <c r="N33" s="73">
        <v>0</v>
      </c>
      <c r="O33" s="72"/>
      <c r="P33" s="73">
        <v>0</v>
      </c>
      <c r="Q33" s="72"/>
      <c r="R33" s="76">
        <v>0</v>
      </c>
      <c r="S33" s="75"/>
      <c r="T33" s="76">
        <v>0</v>
      </c>
      <c r="U33" s="75"/>
    </row>
    <row r="34" spans="1:22" x14ac:dyDescent="0.3">
      <c r="A34" s="71" t="s">
        <v>17</v>
      </c>
      <c r="B34" s="72"/>
      <c r="C34" s="72"/>
      <c r="D34" s="72"/>
      <c r="E34" s="72"/>
      <c r="F34" s="72"/>
      <c r="G34" s="72"/>
      <c r="H34" s="72"/>
      <c r="I34" s="72"/>
      <c r="J34" s="72"/>
      <c r="K34" s="72"/>
      <c r="L34" s="73">
        <v>0</v>
      </c>
      <c r="M34" s="72"/>
      <c r="N34" s="73">
        <v>0</v>
      </c>
      <c r="O34" s="72"/>
      <c r="P34" s="73">
        <v>0</v>
      </c>
      <c r="Q34" s="72"/>
      <c r="R34" s="76">
        <v>0</v>
      </c>
      <c r="S34" s="75"/>
      <c r="T34" s="76">
        <v>0</v>
      </c>
      <c r="U34" s="75"/>
    </row>
    <row r="35" spans="1:22" ht="33.75" customHeight="1" x14ac:dyDescent="0.3">
      <c r="A35" s="107" t="s">
        <v>18</v>
      </c>
      <c r="B35" s="108"/>
      <c r="C35" s="108"/>
      <c r="D35" s="108"/>
      <c r="E35" s="108"/>
      <c r="F35" s="108"/>
      <c r="G35" s="108"/>
      <c r="H35" s="108"/>
      <c r="I35" s="108"/>
      <c r="J35" s="108"/>
      <c r="K35" s="108"/>
      <c r="L35" s="73">
        <v>0</v>
      </c>
      <c r="M35" s="72"/>
      <c r="N35" s="73">
        <v>0</v>
      </c>
      <c r="O35" s="72"/>
      <c r="P35" s="73">
        <v>0</v>
      </c>
      <c r="Q35" s="72"/>
      <c r="R35" s="76">
        <v>0</v>
      </c>
      <c r="S35" s="75"/>
      <c r="T35" s="76">
        <v>0</v>
      </c>
      <c r="U35" s="75"/>
    </row>
    <row r="36" spans="1:22" ht="33.75" customHeight="1" x14ac:dyDescent="0.3">
      <c r="A36" s="104" t="s">
        <v>19</v>
      </c>
      <c r="B36" s="105"/>
      <c r="C36" s="105"/>
      <c r="D36" s="105"/>
      <c r="E36" s="105"/>
      <c r="F36" s="105"/>
      <c r="G36" s="105"/>
      <c r="H36" s="105"/>
      <c r="I36" s="105"/>
      <c r="J36" s="105"/>
      <c r="K36" s="105"/>
      <c r="L36" s="80" t="s">
        <v>13</v>
      </c>
      <c r="M36" s="78"/>
      <c r="N36" s="80" t="s">
        <v>13</v>
      </c>
      <c r="O36" s="78"/>
      <c r="P36" s="80" t="s">
        <v>13</v>
      </c>
      <c r="Q36" s="78"/>
      <c r="R36" s="81" t="s">
        <v>13</v>
      </c>
      <c r="S36" s="82"/>
      <c r="T36" s="83" t="s">
        <v>13</v>
      </c>
      <c r="U36" s="84"/>
    </row>
    <row r="37" spans="1:22" ht="19.5" customHeight="1" thickBot="1" x14ac:dyDescent="0.35">
      <c r="A37" s="97" t="s">
        <v>20</v>
      </c>
      <c r="B37" s="98"/>
      <c r="C37" s="98"/>
      <c r="D37" s="98"/>
      <c r="E37" s="98"/>
      <c r="F37" s="98"/>
      <c r="G37" s="98"/>
      <c r="H37" s="98"/>
      <c r="I37" s="98"/>
      <c r="J37" s="98"/>
      <c r="K37" s="98"/>
      <c r="L37" s="99">
        <f>SUM(L29,L35)</f>
        <v>0</v>
      </c>
      <c r="M37" s="98"/>
      <c r="N37" s="99">
        <v>0</v>
      </c>
      <c r="O37" s="98"/>
      <c r="P37" s="99">
        <f>SUM(P29,P35)</f>
        <v>28215.38</v>
      </c>
      <c r="Q37" s="98"/>
      <c r="R37" s="100">
        <v>0</v>
      </c>
      <c r="S37" s="101"/>
      <c r="T37" s="100">
        <v>0</v>
      </c>
      <c r="U37" s="102"/>
    </row>
    <row r="39" spans="1:22" x14ac:dyDescent="0.3">
      <c r="A39" s="94" t="s">
        <v>29</v>
      </c>
      <c r="B39" s="94"/>
      <c r="C39" s="94"/>
      <c r="D39" s="94"/>
      <c r="E39" s="94"/>
      <c r="F39" s="94"/>
      <c r="G39" s="94"/>
      <c r="H39" s="94"/>
      <c r="I39" s="94"/>
      <c r="J39" s="94"/>
      <c r="K39" s="94"/>
      <c r="L39" s="94"/>
      <c r="M39" s="94"/>
      <c r="N39" s="94"/>
      <c r="O39" s="94"/>
      <c r="P39" s="94"/>
      <c r="Q39" s="94"/>
      <c r="R39" s="94"/>
      <c r="S39" s="94"/>
      <c r="T39" s="94"/>
      <c r="U39" s="94"/>
    </row>
    <row r="40" spans="1:22" x14ac:dyDescent="0.3">
      <c r="B40" s="2"/>
      <c r="C40" s="2"/>
      <c r="D40" s="2"/>
      <c r="E40" s="2"/>
      <c r="F40" s="2"/>
      <c r="G40" s="2"/>
      <c r="H40" s="2"/>
      <c r="I40" s="2"/>
      <c r="J40" s="2"/>
      <c r="K40" s="2"/>
      <c r="L40" s="2"/>
      <c r="M40" s="2"/>
      <c r="N40" s="2"/>
      <c r="O40" s="2"/>
    </row>
    <row r="41" spans="1:22" ht="31.5" customHeight="1" x14ac:dyDescent="0.3">
      <c r="A41" s="93" t="s">
        <v>156</v>
      </c>
      <c r="B41" s="93"/>
      <c r="C41" s="93"/>
      <c r="D41" s="93"/>
      <c r="E41" s="93"/>
      <c r="F41" s="93"/>
      <c r="G41" s="93"/>
      <c r="H41" s="93"/>
      <c r="I41" s="93"/>
      <c r="J41" s="93"/>
      <c r="K41" s="93"/>
      <c r="L41" s="93"/>
      <c r="M41" s="93"/>
      <c r="N41" s="93"/>
      <c r="O41" s="93"/>
      <c r="P41" s="93"/>
      <c r="Q41" s="93"/>
      <c r="R41" s="93"/>
      <c r="S41" s="93"/>
      <c r="T41" s="93"/>
      <c r="U41" s="93"/>
    </row>
    <row r="42" spans="1:22" x14ac:dyDescent="0.3">
      <c r="A42" s="4"/>
      <c r="B42" s="4"/>
      <c r="C42" s="4"/>
      <c r="D42" s="4"/>
      <c r="E42" s="4"/>
      <c r="F42" s="4"/>
      <c r="G42" s="4"/>
      <c r="H42" s="4"/>
      <c r="I42" s="4"/>
      <c r="J42" s="4"/>
      <c r="K42" s="4"/>
      <c r="L42" s="4"/>
      <c r="M42" s="4"/>
      <c r="N42" s="4"/>
    </row>
    <row r="43" spans="1:22" x14ac:dyDescent="0.3">
      <c r="A43" s="5"/>
      <c r="B43" s="5"/>
      <c r="C43" s="5"/>
      <c r="D43" s="5"/>
      <c r="E43" s="5"/>
      <c r="F43" s="5"/>
      <c r="G43" s="5"/>
      <c r="H43" s="5"/>
      <c r="I43" s="5"/>
      <c r="J43" s="5"/>
      <c r="K43" s="5"/>
      <c r="L43" s="5"/>
      <c r="M43" s="5"/>
      <c r="N43" s="5"/>
    </row>
    <row r="44" spans="1:22" x14ac:dyDescent="0.3">
      <c r="A44" s="6" t="s">
        <v>30</v>
      </c>
      <c r="B44" s="6"/>
      <c r="C44" s="6"/>
      <c r="D44" s="6"/>
      <c r="E44" s="6"/>
      <c r="F44" s="6"/>
      <c r="G44" s="6"/>
      <c r="H44" s="6"/>
      <c r="I44" s="6"/>
      <c r="J44" s="6"/>
      <c r="K44" s="6"/>
      <c r="L44" s="6"/>
      <c r="M44" s="6"/>
      <c r="N44" s="6"/>
    </row>
    <row r="45" spans="1:22" ht="12.75" customHeight="1" thickBot="1" x14ac:dyDescent="0.35">
      <c r="A45" s="6"/>
      <c r="B45" s="6"/>
      <c r="C45" s="6"/>
      <c r="D45" s="6"/>
      <c r="E45" s="6"/>
      <c r="F45" s="6"/>
      <c r="G45" s="6"/>
      <c r="H45" s="6"/>
      <c r="I45" s="6"/>
      <c r="J45" s="6"/>
      <c r="K45" s="6"/>
      <c r="L45" s="6"/>
      <c r="M45" s="6"/>
      <c r="N45" s="6"/>
    </row>
    <row r="46" spans="1:22" ht="20.25" customHeight="1" thickBot="1" x14ac:dyDescent="0.35">
      <c r="A46" s="85" t="s">
        <v>31</v>
      </c>
      <c r="B46" s="86"/>
      <c r="C46" s="86"/>
      <c r="D46" s="86"/>
      <c r="E46" s="86"/>
      <c r="F46" s="86"/>
      <c r="G46" s="86"/>
      <c r="H46" s="86"/>
      <c r="I46" s="86"/>
      <c r="J46" s="86"/>
      <c r="K46" s="86"/>
      <c r="L46" s="86"/>
      <c r="M46" s="86"/>
      <c r="N46" s="86"/>
      <c r="O46" s="86"/>
      <c r="P46" s="86"/>
      <c r="Q46" s="86"/>
      <c r="R46" s="86"/>
      <c r="S46" s="86"/>
      <c r="T46" s="86"/>
      <c r="U46" s="86"/>
      <c r="V46" s="87"/>
    </row>
    <row r="47" spans="1:22" x14ac:dyDescent="0.3">
      <c r="A47" s="67" t="s">
        <v>0</v>
      </c>
      <c r="B47" s="69"/>
      <c r="C47" s="69"/>
      <c r="D47" s="69"/>
      <c r="E47" s="69"/>
      <c r="F47" s="69"/>
      <c r="G47" s="69"/>
      <c r="H47" s="69"/>
      <c r="I47" s="69"/>
      <c r="J47" s="69"/>
      <c r="K47" s="69"/>
      <c r="L47" s="69"/>
      <c r="M47" s="69" t="s">
        <v>86</v>
      </c>
      <c r="N47" s="68"/>
      <c r="O47" s="69" t="s">
        <v>154</v>
      </c>
      <c r="P47" s="69"/>
      <c r="Q47" s="69" t="s">
        <v>155</v>
      </c>
      <c r="R47" s="68"/>
      <c r="S47" s="69" t="s">
        <v>94</v>
      </c>
      <c r="T47" s="68"/>
      <c r="U47" s="69" t="s">
        <v>95</v>
      </c>
      <c r="V47" s="70"/>
    </row>
    <row r="48" spans="1:22" x14ac:dyDescent="0.3">
      <c r="A48" s="124" t="s">
        <v>211</v>
      </c>
      <c r="B48" s="125"/>
      <c r="C48" s="125"/>
      <c r="D48" s="125"/>
      <c r="E48" s="125"/>
      <c r="F48" s="125"/>
      <c r="G48" s="125"/>
      <c r="H48" s="125"/>
      <c r="I48" s="125"/>
      <c r="J48" s="125"/>
      <c r="K48" s="125"/>
      <c r="L48" s="126"/>
      <c r="M48" s="64" t="s">
        <v>2</v>
      </c>
      <c r="N48" s="64"/>
      <c r="O48" s="64" t="s">
        <v>3</v>
      </c>
      <c r="P48" s="64"/>
      <c r="Q48" s="64" t="s">
        <v>4</v>
      </c>
      <c r="R48" s="64"/>
      <c r="S48" s="64" t="s">
        <v>93</v>
      </c>
      <c r="T48" s="64"/>
      <c r="U48" s="64" t="s">
        <v>92</v>
      </c>
      <c r="V48" s="79"/>
    </row>
    <row r="49" spans="1:22" x14ac:dyDescent="0.3">
      <c r="A49" s="131" t="s">
        <v>157</v>
      </c>
      <c r="B49" s="75"/>
      <c r="C49" s="75"/>
      <c r="D49" s="75"/>
      <c r="E49" s="75"/>
      <c r="F49" s="75"/>
      <c r="G49" s="75"/>
      <c r="H49" s="75"/>
      <c r="I49" s="75"/>
      <c r="J49" s="75"/>
      <c r="K49" s="75"/>
      <c r="L49" s="75"/>
      <c r="M49" s="74">
        <v>0</v>
      </c>
      <c r="N49" s="75"/>
      <c r="O49" s="74">
        <f>O50+O53+O56</f>
        <v>379168</v>
      </c>
      <c r="P49" s="75"/>
      <c r="Q49" s="74">
        <f>Q50+Q53+Q56</f>
        <v>228102.2</v>
      </c>
      <c r="R49" s="75"/>
      <c r="S49" s="76">
        <v>0</v>
      </c>
      <c r="T49" s="75"/>
      <c r="U49" s="65">
        <f>(Q49/O49)*100</f>
        <v>60.15861043126003</v>
      </c>
      <c r="V49" s="66"/>
    </row>
    <row r="50" spans="1:22" x14ac:dyDescent="0.3">
      <c r="A50" s="131" t="s">
        <v>158</v>
      </c>
      <c r="B50" s="75"/>
      <c r="C50" s="75"/>
      <c r="D50" s="75"/>
      <c r="E50" s="75"/>
      <c r="F50" s="75"/>
      <c r="G50" s="75"/>
      <c r="H50" s="75"/>
      <c r="I50" s="75"/>
      <c r="J50" s="75"/>
      <c r="K50" s="75"/>
      <c r="L50" s="75"/>
      <c r="M50" s="74">
        <v>0</v>
      </c>
      <c r="N50" s="75"/>
      <c r="O50" s="74">
        <v>9360</v>
      </c>
      <c r="P50" s="75"/>
      <c r="Q50" s="74">
        <v>4435.3599999999997</v>
      </c>
      <c r="R50" s="75"/>
      <c r="S50" s="76">
        <v>0</v>
      </c>
      <c r="T50" s="75"/>
      <c r="U50" s="65">
        <f t="shared" ref="U50:U107" si="1">(Q50/O50)*100</f>
        <v>47.386324786324785</v>
      </c>
      <c r="V50" s="66"/>
    </row>
    <row r="51" spans="1:22" x14ac:dyDescent="0.3">
      <c r="A51" s="75" t="s">
        <v>159</v>
      </c>
      <c r="B51" s="75"/>
      <c r="C51" s="75"/>
      <c r="D51" s="75"/>
      <c r="E51" s="75"/>
      <c r="F51" s="75"/>
      <c r="G51" s="75"/>
      <c r="H51" s="75"/>
      <c r="I51" s="75"/>
      <c r="J51" s="75"/>
      <c r="K51" s="75"/>
      <c r="L51" s="75"/>
      <c r="M51" s="74">
        <v>0</v>
      </c>
      <c r="N51" s="75"/>
      <c r="O51" s="106" t="s">
        <v>13</v>
      </c>
      <c r="P51" s="75"/>
      <c r="Q51" s="106">
        <v>4435.3599999999997</v>
      </c>
      <c r="R51" s="75"/>
      <c r="S51" s="130">
        <v>0</v>
      </c>
      <c r="T51" s="75"/>
      <c r="U51" s="65"/>
      <c r="V51" s="66"/>
    </row>
    <row r="52" spans="1:22" x14ac:dyDescent="0.3">
      <c r="A52" s="75" t="s">
        <v>160</v>
      </c>
      <c r="B52" s="75"/>
      <c r="C52" s="75"/>
      <c r="D52" s="75"/>
      <c r="E52" s="75"/>
      <c r="F52" s="75"/>
      <c r="G52" s="75"/>
      <c r="H52" s="75"/>
      <c r="I52" s="75"/>
      <c r="J52" s="75"/>
      <c r="K52" s="75"/>
      <c r="L52" s="75"/>
      <c r="M52" s="74">
        <v>0</v>
      </c>
      <c r="N52" s="75"/>
      <c r="O52" s="106" t="s">
        <v>13</v>
      </c>
      <c r="P52" s="75"/>
      <c r="Q52" s="106">
        <v>4435.3599999999997</v>
      </c>
      <c r="R52" s="75"/>
      <c r="S52" s="130">
        <v>0</v>
      </c>
      <c r="T52" s="75"/>
      <c r="U52" s="65"/>
      <c r="V52" s="66"/>
    </row>
    <row r="53" spans="1:22" s="9" customFormat="1" x14ac:dyDescent="0.3">
      <c r="A53" s="131" t="s">
        <v>21</v>
      </c>
      <c r="B53" s="75"/>
      <c r="C53" s="75"/>
      <c r="D53" s="75"/>
      <c r="E53" s="75"/>
      <c r="F53" s="75"/>
      <c r="G53" s="75"/>
      <c r="H53" s="75"/>
      <c r="I53" s="75"/>
      <c r="J53" s="75"/>
      <c r="K53" s="75"/>
      <c r="L53" s="75"/>
      <c r="M53" s="74">
        <v>0</v>
      </c>
      <c r="N53" s="75"/>
      <c r="O53" s="74">
        <v>40000</v>
      </c>
      <c r="P53" s="75"/>
      <c r="Q53" s="74">
        <v>35597.5</v>
      </c>
      <c r="R53" s="75"/>
      <c r="S53" s="76">
        <v>0</v>
      </c>
      <c r="T53" s="75"/>
      <c r="U53" s="65">
        <f t="shared" si="1"/>
        <v>88.993750000000006</v>
      </c>
      <c r="V53" s="66"/>
    </row>
    <row r="54" spans="1:22" s="9" customFormat="1" x14ac:dyDescent="0.3">
      <c r="A54" s="75" t="s">
        <v>22</v>
      </c>
      <c r="B54" s="75"/>
      <c r="C54" s="75"/>
      <c r="D54" s="75"/>
      <c r="E54" s="75"/>
      <c r="F54" s="75"/>
      <c r="G54" s="75"/>
      <c r="H54" s="75"/>
      <c r="I54" s="75"/>
      <c r="J54" s="75"/>
      <c r="K54" s="75"/>
      <c r="L54" s="75"/>
      <c r="M54" s="74">
        <v>0</v>
      </c>
      <c r="N54" s="75"/>
      <c r="O54" s="106"/>
      <c r="P54" s="75"/>
      <c r="Q54" s="106">
        <v>35597.5</v>
      </c>
      <c r="R54" s="75"/>
      <c r="S54" s="130">
        <v>0</v>
      </c>
      <c r="T54" s="75"/>
      <c r="U54" s="65"/>
      <c r="V54" s="66"/>
    </row>
    <row r="55" spans="1:22" s="9" customFormat="1" x14ac:dyDescent="0.3">
      <c r="A55" s="75" t="s">
        <v>23</v>
      </c>
      <c r="B55" s="75"/>
      <c r="C55" s="75"/>
      <c r="D55" s="75"/>
      <c r="E55" s="75"/>
      <c r="F55" s="75"/>
      <c r="G55" s="75"/>
      <c r="H55" s="75"/>
      <c r="I55" s="75"/>
      <c r="J55" s="75"/>
      <c r="K55" s="75"/>
      <c r="L55" s="75"/>
      <c r="M55" s="74">
        <v>0</v>
      </c>
      <c r="N55" s="75"/>
      <c r="O55" s="106" t="s">
        <v>13</v>
      </c>
      <c r="P55" s="75"/>
      <c r="Q55" s="106">
        <v>35597.5</v>
      </c>
      <c r="R55" s="75"/>
      <c r="S55" s="130">
        <v>0</v>
      </c>
      <c r="T55" s="75"/>
      <c r="U55" s="65"/>
      <c r="V55" s="66"/>
    </row>
    <row r="56" spans="1:22" x14ac:dyDescent="0.3">
      <c r="A56" s="131" t="s">
        <v>24</v>
      </c>
      <c r="B56" s="75"/>
      <c r="C56" s="75"/>
      <c r="D56" s="75"/>
      <c r="E56" s="75"/>
      <c r="F56" s="75"/>
      <c r="G56" s="75"/>
      <c r="H56" s="75"/>
      <c r="I56" s="75"/>
      <c r="J56" s="75"/>
      <c r="K56" s="75"/>
      <c r="L56" s="75"/>
      <c r="M56" s="74">
        <v>0</v>
      </c>
      <c r="N56" s="75"/>
      <c r="O56" s="74">
        <v>329808</v>
      </c>
      <c r="P56" s="75"/>
      <c r="Q56" s="74">
        <v>188069.34</v>
      </c>
      <c r="R56" s="75"/>
      <c r="S56" s="76">
        <v>0</v>
      </c>
      <c r="T56" s="75"/>
      <c r="U56" s="65">
        <f t="shared" si="1"/>
        <v>57.023886624945419</v>
      </c>
      <c r="V56" s="66"/>
    </row>
    <row r="57" spans="1:22" s="9" customFormat="1" x14ac:dyDescent="0.3">
      <c r="A57" s="75" t="s">
        <v>25</v>
      </c>
      <c r="B57" s="75"/>
      <c r="C57" s="75"/>
      <c r="D57" s="75"/>
      <c r="E57" s="75"/>
      <c r="F57" s="75"/>
      <c r="G57" s="75"/>
      <c r="H57" s="75"/>
      <c r="I57" s="75"/>
      <c r="J57" s="75"/>
      <c r="K57" s="75"/>
      <c r="L57" s="75"/>
      <c r="M57" s="74">
        <v>0</v>
      </c>
      <c r="N57" s="75"/>
      <c r="O57" s="106" t="s">
        <v>13</v>
      </c>
      <c r="P57" s="75"/>
      <c r="Q57" s="106">
        <v>188069.34</v>
      </c>
      <c r="R57" s="75"/>
      <c r="S57" s="130">
        <v>0</v>
      </c>
      <c r="T57" s="75"/>
      <c r="U57" s="65"/>
      <c r="V57" s="66"/>
    </row>
    <row r="58" spans="1:22" s="9" customFormat="1" x14ac:dyDescent="0.3">
      <c r="A58" s="75" t="s">
        <v>26</v>
      </c>
      <c r="B58" s="75"/>
      <c r="C58" s="75"/>
      <c r="D58" s="75"/>
      <c r="E58" s="75"/>
      <c r="F58" s="75"/>
      <c r="G58" s="75"/>
      <c r="H58" s="75"/>
      <c r="I58" s="75"/>
      <c r="J58" s="75"/>
      <c r="K58" s="75"/>
      <c r="L58" s="75"/>
      <c r="M58" s="74">
        <v>0</v>
      </c>
      <c r="N58" s="75"/>
      <c r="O58" s="106" t="s">
        <v>13</v>
      </c>
      <c r="P58" s="75"/>
      <c r="Q58" s="106">
        <v>176192.26</v>
      </c>
      <c r="R58" s="75"/>
      <c r="S58" s="130">
        <v>0</v>
      </c>
      <c r="T58" s="75"/>
      <c r="U58" s="65"/>
      <c r="V58" s="66"/>
    </row>
    <row r="59" spans="1:22" x14ac:dyDescent="0.3">
      <c r="A59" s="75" t="s">
        <v>85</v>
      </c>
      <c r="B59" s="75"/>
      <c r="C59" s="75"/>
      <c r="D59" s="75"/>
      <c r="E59" s="75"/>
      <c r="F59" s="75"/>
      <c r="G59" s="75"/>
      <c r="H59" s="75"/>
      <c r="I59" s="75"/>
      <c r="J59" s="75"/>
      <c r="K59" s="75"/>
      <c r="L59" s="75"/>
      <c r="M59" s="74">
        <v>0</v>
      </c>
      <c r="N59" s="75"/>
      <c r="O59" s="106" t="s">
        <v>13</v>
      </c>
      <c r="P59" s="75"/>
      <c r="Q59" s="106">
        <v>11877.08</v>
      </c>
      <c r="R59" s="75"/>
      <c r="S59" s="130">
        <v>0</v>
      </c>
      <c r="T59" s="75"/>
      <c r="U59" s="65"/>
      <c r="V59" s="66"/>
    </row>
    <row r="60" spans="1:22" x14ac:dyDescent="0.3">
      <c r="A60" s="80" t="s">
        <v>8</v>
      </c>
      <c r="B60" s="80"/>
      <c r="C60" s="80"/>
      <c r="D60" s="80"/>
      <c r="E60" s="80"/>
      <c r="F60" s="80"/>
      <c r="G60" s="80"/>
      <c r="H60" s="80"/>
      <c r="I60" s="80"/>
      <c r="J60" s="80"/>
      <c r="K60" s="80"/>
      <c r="L60" s="80"/>
      <c r="M60" s="128">
        <v>0</v>
      </c>
      <c r="N60" s="128"/>
      <c r="O60" s="128">
        <f>O61+O68+O95</f>
        <v>335445</v>
      </c>
      <c r="P60" s="129"/>
      <c r="Q60" s="128">
        <f t="shared" ref="Q60" si="2">Q61+Q68+Q95</f>
        <v>180352.13999999996</v>
      </c>
      <c r="R60" s="129"/>
      <c r="S60" s="206">
        <v>0</v>
      </c>
      <c r="T60" s="129"/>
      <c r="U60" s="174">
        <f t="shared" si="1"/>
        <v>53.765040468631206</v>
      </c>
      <c r="V60" s="207"/>
    </row>
    <row r="61" spans="1:22" x14ac:dyDescent="0.3">
      <c r="A61" s="131" t="s">
        <v>161</v>
      </c>
      <c r="B61" s="75"/>
      <c r="C61" s="75"/>
      <c r="D61" s="75"/>
      <c r="E61" s="75"/>
      <c r="F61" s="75"/>
      <c r="G61" s="75"/>
      <c r="H61" s="75"/>
      <c r="I61" s="75"/>
      <c r="J61" s="75"/>
      <c r="K61" s="75"/>
      <c r="L61" s="75"/>
      <c r="M61" s="74">
        <v>0</v>
      </c>
      <c r="N61" s="75"/>
      <c r="O61" s="74">
        <v>160500</v>
      </c>
      <c r="P61" s="75"/>
      <c r="Q61" s="74">
        <f>SUM(Q62+Q64+Q66)</f>
        <v>81207.7</v>
      </c>
      <c r="R61" s="75"/>
      <c r="S61" s="76">
        <v>0</v>
      </c>
      <c r="T61" s="75"/>
      <c r="U61" s="65">
        <f t="shared" si="1"/>
        <v>50.596697819314642</v>
      </c>
      <c r="V61" s="66"/>
    </row>
    <row r="62" spans="1:22" s="9" customFormat="1" x14ac:dyDescent="0.3">
      <c r="A62" s="121" t="s">
        <v>162</v>
      </c>
      <c r="B62" s="121"/>
      <c r="C62" s="121"/>
      <c r="D62" s="121"/>
      <c r="E62" s="121"/>
      <c r="F62" s="121"/>
      <c r="G62" s="121"/>
      <c r="H62" s="121"/>
      <c r="I62" s="121"/>
      <c r="J62" s="121"/>
      <c r="K62" s="121"/>
      <c r="L62" s="121"/>
      <c r="M62" s="74">
        <v>0</v>
      </c>
      <c r="N62" s="75"/>
      <c r="O62" s="208" t="s">
        <v>13</v>
      </c>
      <c r="P62" s="121"/>
      <c r="Q62" s="208">
        <f>SUM(Q63)</f>
        <v>63525.9</v>
      </c>
      <c r="R62" s="121"/>
      <c r="S62" s="120">
        <v>0</v>
      </c>
      <c r="T62" s="121"/>
      <c r="U62" s="65"/>
      <c r="V62" s="209"/>
    </row>
    <row r="63" spans="1:22" s="9" customFormat="1" x14ac:dyDescent="0.3">
      <c r="A63" s="75" t="s">
        <v>163</v>
      </c>
      <c r="B63" s="75"/>
      <c r="C63" s="75"/>
      <c r="D63" s="75"/>
      <c r="E63" s="75"/>
      <c r="F63" s="75"/>
      <c r="G63" s="75"/>
      <c r="H63" s="75"/>
      <c r="I63" s="75"/>
      <c r="J63" s="75"/>
      <c r="K63" s="75"/>
      <c r="L63" s="75"/>
      <c r="M63" s="74">
        <v>0</v>
      </c>
      <c r="N63" s="75"/>
      <c r="O63" s="106" t="s">
        <v>13</v>
      </c>
      <c r="P63" s="75"/>
      <c r="Q63" s="106">
        <v>63525.9</v>
      </c>
      <c r="R63" s="75"/>
      <c r="S63" s="130">
        <v>0</v>
      </c>
      <c r="T63" s="75"/>
      <c r="U63" s="65"/>
      <c r="V63" s="66"/>
    </row>
    <row r="64" spans="1:22" x14ac:dyDescent="0.3">
      <c r="A64" s="121" t="s">
        <v>164</v>
      </c>
      <c r="B64" s="121"/>
      <c r="C64" s="121"/>
      <c r="D64" s="121"/>
      <c r="E64" s="121"/>
      <c r="F64" s="121"/>
      <c r="G64" s="121"/>
      <c r="H64" s="121"/>
      <c r="I64" s="121"/>
      <c r="J64" s="121"/>
      <c r="K64" s="121"/>
      <c r="L64" s="121"/>
      <c r="M64" s="74">
        <v>0</v>
      </c>
      <c r="N64" s="75"/>
      <c r="O64" s="208" t="s">
        <v>13</v>
      </c>
      <c r="P64" s="121"/>
      <c r="Q64" s="208">
        <f>SUM(Q65)</f>
        <v>7200</v>
      </c>
      <c r="R64" s="121"/>
      <c r="S64" s="120">
        <v>0</v>
      </c>
      <c r="T64" s="121"/>
      <c r="U64" s="65"/>
      <c r="V64" s="209"/>
    </row>
    <row r="65" spans="1:22" s="9" customFormat="1" x14ac:dyDescent="0.3">
      <c r="A65" s="75" t="s">
        <v>165</v>
      </c>
      <c r="B65" s="75"/>
      <c r="C65" s="75"/>
      <c r="D65" s="75"/>
      <c r="E65" s="75"/>
      <c r="F65" s="75"/>
      <c r="G65" s="75"/>
      <c r="H65" s="75"/>
      <c r="I65" s="75"/>
      <c r="J65" s="75"/>
      <c r="K65" s="75"/>
      <c r="L65" s="75"/>
      <c r="M65" s="74">
        <v>0</v>
      </c>
      <c r="N65" s="75"/>
      <c r="O65" s="106" t="s">
        <v>13</v>
      </c>
      <c r="P65" s="75"/>
      <c r="Q65" s="106">
        <v>7200</v>
      </c>
      <c r="R65" s="75"/>
      <c r="S65" s="130">
        <v>0</v>
      </c>
      <c r="T65" s="75"/>
      <c r="U65" s="65"/>
      <c r="V65" s="66"/>
    </row>
    <row r="66" spans="1:22" x14ac:dyDescent="0.3">
      <c r="A66" s="121" t="s">
        <v>166</v>
      </c>
      <c r="B66" s="121"/>
      <c r="C66" s="121"/>
      <c r="D66" s="121"/>
      <c r="E66" s="121"/>
      <c r="F66" s="121"/>
      <c r="G66" s="121"/>
      <c r="H66" s="121"/>
      <c r="I66" s="121"/>
      <c r="J66" s="121"/>
      <c r="K66" s="121"/>
      <c r="L66" s="121"/>
      <c r="M66" s="74">
        <v>0</v>
      </c>
      <c r="N66" s="75"/>
      <c r="O66" s="208" t="s">
        <v>13</v>
      </c>
      <c r="P66" s="121"/>
      <c r="Q66" s="208">
        <f>SUM(Q67)</f>
        <v>10481.799999999999</v>
      </c>
      <c r="R66" s="121"/>
      <c r="S66" s="120">
        <v>0</v>
      </c>
      <c r="T66" s="121"/>
      <c r="U66" s="65"/>
      <c r="V66" s="209"/>
    </row>
    <row r="67" spans="1:22" x14ac:dyDescent="0.3">
      <c r="A67" s="75" t="s">
        <v>167</v>
      </c>
      <c r="B67" s="75"/>
      <c r="C67" s="75"/>
      <c r="D67" s="75"/>
      <c r="E67" s="75"/>
      <c r="F67" s="75"/>
      <c r="G67" s="75"/>
      <c r="H67" s="75"/>
      <c r="I67" s="75"/>
      <c r="J67" s="75"/>
      <c r="K67" s="75"/>
      <c r="L67" s="75"/>
      <c r="M67" s="74">
        <v>0</v>
      </c>
      <c r="N67" s="75"/>
      <c r="O67" s="106" t="s">
        <v>13</v>
      </c>
      <c r="P67" s="75"/>
      <c r="Q67" s="106">
        <v>10481.799999999999</v>
      </c>
      <c r="R67" s="75"/>
      <c r="S67" s="130">
        <v>0</v>
      </c>
      <c r="T67" s="75"/>
      <c r="U67" s="65"/>
      <c r="V67" s="66"/>
    </row>
    <row r="68" spans="1:22" x14ac:dyDescent="0.3">
      <c r="A68" s="131" t="s">
        <v>168</v>
      </c>
      <c r="B68" s="75"/>
      <c r="C68" s="75"/>
      <c r="D68" s="75"/>
      <c r="E68" s="75"/>
      <c r="F68" s="75"/>
      <c r="G68" s="75"/>
      <c r="H68" s="75"/>
      <c r="I68" s="75"/>
      <c r="J68" s="75"/>
      <c r="K68" s="75"/>
      <c r="L68" s="75"/>
      <c r="M68" s="74">
        <v>0</v>
      </c>
      <c r="N68" s="75"/>
      <c r="O68" s="74">
        <v>173245</v>
      </c>
      <c r="P68" s="75"/>
      <c r="Q68" s="74">
        <f>SUM(Q69+Q72+Q78+Q88+Q90)</f>
        <v>98325.389999999985</v>
      </c>
      <c r="R68" s="75"/>
      <c r="S68" s="76">
        <v>0</v>
      </c>
      <c r="T68" s="75"/>
      <c r="U68" s="65">
        <f t="shared" si="1"/>
        <v>56.755109815579083</v>
      </c>
      <c r="V68" s="66"/>
    </row>
    <row r="69" spans="1:22" s="9" customFormat="1" x14ac:dyDescent="0.3">
      <c r="A69" s="121" t="s">
        <v>169</v>
      </c>
      <c r="B69" s="121"/>
      <c r="C69" s="121"/>
      <c r="D69" s="121"/>
      <c r="E69" s="121"/>
      <c r="F69" s="121"/>
      <c r="G69" s="121"/>
      <c r="H69" s="121"/>
      <c r="I69" s="121"/>
      <c r="J69" s="121"/>
      <c r="K69" s="121"/>
      <c r="L69" s="121"/>
      <c r="M69" s="74">
        <v>0</v>
      </c>
      <c r="N69" s="75"/>
      <c r="O69" s="208" t="s">
        <v>13</v>
      </c>
      <c r="P69" s="121"/>
      <c r="Q69" s="208">
        <f>SUM(Q70:R71)</f>
        <v>2260</v>
      </c>
      <c r="R69" s="121"/>
      <c r="S69" s="120">
        <v>0</v>
      </c>
      <c r="T69" s="121"/>
      <c r="U69" s="65"/>
      <c r="V69" s="209"/>
    </row>
    <row r="70" spans="1:22" x14ac:dyDescent="0.3">
      <c r="A70" s="75" t="s">
        <v>170</v>
      </c>
      <c r="B70" s="75"/>
      <c r="C70" s="75"/>
      <c r="D70" s="75"/>
      <c r="E70" s="75"/>
      <c r="F70" s="75"/>
      <c r="G70" s="75"/>
      <c r="H70" s="75"/>
      <c r="I70" s="75"/>
      <c r="J70" s="75"/>
      <c r="K70" s="75"/>
      <c r="L70" s="75"/>
      <c r="M70" s="74">
        <v>0</v>
      </c>
      <c r="N70" s="75"/>
      <c r="O70" s="106" t="s">
        <v>13</v>
      </c>
      <c r="P70" s="75"/>
      <c r="Q70" s="106">
        <v>75</v>
      </c>
      <c r="R70" s="75"/>
      <c r="S70" s="130">
        <v>0</v>
      </c>
      <c r="T70" s="75"/>
      <c r="U70" s="65"/>
      <c r="V70" s="66"/>
    </row>
    <row r="71" spans="1:22" s="9" customFormat="1" x14ac:dyDescent="0.3">
      <c r="A71" s="75" t="s">
        <v>171</v>
      </c>
      <c r="B71" s="75"/>
      <c r="C71" s="75"/>
      <c r="D71" s="75"/>
      <c r="E71" s="75"/>
      <c r="F71" s="75"/>
      <c r="G71" s="75"/>
      <c r="H71" s="75"/>
      <c r="I71" s="75"/>
      <c r="J71" s="75"/>
      <c r="K71" s="75"/>
      <c r="L71" s="75"/>
      <c r="M71" s="74">
        <v>0</v>
      </c>
      <c r="N71" s="75"/>
      <c r="O71" s="106" t="s">
        <v>13</v>
      </c>
      <c r="P71" s="75"/>
      <c r="Q71" s="106">
        <v>2185</v>
      </c>
      <c r="R71" s="75"/>
      <c r="S71" s="130">
        <v>0</v>
      </c>
      <c r="T71" s="75"/>
      <c r="U71" s="65"/>
      <c r="V71" s="66"/>
    </row>
    <row r="72" spans="1:22" s="9" customFormat="1" x14ac:dyDescent="0.3">
      <c r="A72" s="121" t="s">
        <v>172</v>
      </c>
      <c r="B72" s="121"/>
      <c r="C72" s="121"/>
      <c r="D72" s="121"/>
      <c r="E72" s="121"/>
      <c r="F72" s="121"/>
      <c r="G72" s="121"/>
      <c r="H72" s="121"/>
      <c r="I72" s="121"/>
      <c r="J72" s="121"/>
      <c r="K72" s="121"/>
      <c r="L72" s="121"/>
      <c r="M72" s="74">
        <v>0</v>
      </c>
      <c r="N72" s="75"/>
      <c r="O72" s="208" t="s">
        <v>13</v>
      </c>
      <c r="P72" s="121"/>
      <c r="Q72" s="208">
        <f>SUM(Q73:R77)</f>
        <v>13654.119999999999</v>
      </c>
      <c r="R72" s="121"/>
      <c r="S72" s="120">
        <v>0</v>
      </c>
      <c r="T72" s="121"/>
      <c r="U72" s="65"/>
      <c r="V72" s="209"/>
    </row>
    <row r="73" spans="1:22" x14ac:dyDescent="0.3">
      <c r="A73" s="75" t="s">
        <v>173</v>
      </c>
      <c r="B73" s="75"/>
      <c r="C73" s="75"/>
      <c r="D73" s="75"/>
      <c r="E73" s="75"/>
      <c r="F73" s="75"/>
      <c r="G73" s="75"/>
      <c r="H73" s="75"/>
      <c r="I73" s="75"/>
      <c r="J73" s="75"/>
      <c r="K73" s="75"/>
      <c r="L73" s="75"/>
      <c r="M73" s="74">
        <v>0</v>
      </c>
      <c r="N73" s="75"/>
      <c r="O73" s="106" t="s">
        <v>13</v>
      </c>
      <c r="P73" s="75"/>
      <c r="Q73" s="106">
        <v>2235.04</v>
      </c>
      <c r="R73" s="75"/>
      <c r="S73" s="130">
        <v>0</v>
      </c>
      <c r="T73" s="75"/>
      <c r="U73" s="65"/>
      <c r="V73" s="66"/>
    </row>
    <row r="74" spans="1:22" x14ac:dyDescent="0.3">
      <c r="A74" s="75" t="s">
        <v>174</v>
      </c>
      <c r="B74" s="75"/>
      <c r="C74" s="75"/>
      <c r="D74" s="75"/>
      <c r="E74" s="75"/>
      <c r="F74" s="75"/>
      <c r="G74" s="75"/>
      <c r="H74" s="75"/>
      <c r="I74" s="75"/>
      <c r="J74" s="75"/>
      <c r="K74" s="75"/>
      <c r="L74" s="75"/>
      <c r="M74" s="74">
        <v>0</v>
      </c>
      <c r="N74" s="75"/>
      <c r="O74" s="106" t="s">
        <v>13</v>
      </c>
      <c r="P74" s="75"/>
      <c r="Q74" s="106">
        <v>938.53</v>
      </c>
      <c r="R74" s="75"/>
      <c r="S74" s="130">
        <v>0</v>
      </c>
      <c r="T74" s="75"/>
      <c r="U74" s="65"/>
      <c r="V74" s="66"/>
    </row>
    <row r="75" spans="1:22" x14ac:dyDescent="0.3">
      <c r="A75" s="75" t="s">
        <v>175</v>
      </c>
      <c r="B75" s="75"/>
      <c r="C75" s="75"/>
      <c r="D75" s="75"/>
      <c r="E75" s="75"/>
      <c r="F75" s="75"/>
      <c r="G75" s="75"/>
      <c r="H75" s="75"/>
      <c r="I75" s="75"/>
      <c r="J75" s="75"/>
      <c r="K75" s="75"/>
      <c r="L75" s="75"/>
      <c r="M75" s="74">
        <v>0</v>
      </c>
      <c r="N75" s="75"/>
      <c r="O75" s="106" t="s">
        <v>13</v>
      </c>
      <c r="P75" s="75"/>
      <c r="Q75" s="106">
        <v>9345.57</v>
      </c>
      <c r="R75" s="75"/>
      <c r="S75" s="130">
        <v>0</v>
      </c>
      <c r="T75" s="75"/>
      <c r="U75" s="65"/>
      <c r="V75" s="66"/>
    </row>
    <row r="76" spans="1:22" x14ac:dyDescent="0.3">
      <c r="A76" s="75" t="s">
        <v>176</v>
      </c>
      <c r="B76" s="75"/>
      <c r="C76" s="75"/>
      <c r="D76" s="75"/>
      <c r="E76" s="75"/>
      <c r="F76" s="75"/>
      <c r="G76" s="75"/>
      <c r="H76" s="75"/>
      <c r="I76" s="75"/>
      <c r="J76" s="75"/>
      <c r="K76" s="75"/>
      <c r="L76" s="75"/>
      <c r="M76" s="74">
        <v>0</v>
      </c>
      <c r="N76" s="75"/>
      <c r="O76" s="106" t="s">
        <v>13</v>
      </c>
      <c r="P76" s="75"/>
      <c r="Q76" s="106">
        <v>64.680000000000007</v>
      </c>
      <c r="R76" s="75"/>
      <c r="S76" s="130">
        <v>0</v>
      </c>
      <c r="T76" s="75"/>
      <c r="U76" s="65"/>
      <c r="V76" s="66"/>
    </row>
    <row r="77" spans="1:22" s="9" customFormat="1" x14ac:dyDescent="0.3">
      <c r="A77" s="75" t="s">
        <v>177</v>
      </c>
      <c r="B77" s="75"/>
      <c r="C77" s="75"/>
      <c r="D77" s="75"/>
      <c r="E77" s="75"/>
      <c r="F77" s="75"/>
      <c r="G77" s="75"/>
      <c r="H77" s="75"/>
      <c r="I77" s="75"/>
      <c r="J77" s="75"/>
      <c r="K77" s="75"/>
      <c r="L77" s="75"/>
      <c r="M77" s="74">
        <v>0</v>
      </c>
      <c r="N77" s="75"/>
      <c r="O77" s="106" t="s">
        <v>13</v>
      </c>
      <c r="P77" s="75"/>
      <c r="Q77" s="106">
        <v>1070.3</v>
      </c>
      <c r="R77" s="75"/>
      <c r="S77" s="130">
        <v>0</v>
      </c>
      <c r="T77" s="75"/>
      <c r="U77" s="65"/>
      <c r="V77" s="66"/>
    </row>
    <row r="78" spans="1:22" x14ac:dyDescent="0.3">
      <c r="A78" s="121" t="s">
        <v>178</v>
      </c>
      <c r="B78" s="121"/>
      <c r="C78" s="121"/>
      <c r="D78" s="121"/>
      <c r="E78" s="121"/>
      <c r="F78" s="121"/>
      <c r="G78" s="121"/>
      <c r="H78" s="121"/>
      <c r="I78" s="121"/>
      <c r="J78" s="121"/>
      <c r="K78" s="121"/>
      <c r="L78" s="121"/>
      <c r="M78" s="74">
        <v>0</v>
      </c>
      <c r="N78" s="121"/>
      <c r="O78" s="208" t="s">
        <v>13</v>
      </c>
      <c r="P78" s="121"/>
      <c r="Q78" s="208">
        <f>SUM(Q79:R87)</f>
        <v>75018.84</v>
      </c>
      <c r="R78" s="121"/>
      <c r="S78" s="120">
        <v>0</v>
      </c>
      <c r="T78" s="121"/>
      <c r="U78" s="65"/>
      <c r="V78" s="209"/>
    </row>
    <row r="79" spans="1:22" s="9" customFormat="1" x14ac:dyDescent="0.3">
      <c r="A79" s="75" t="s">
        <v>179</v>
      </c>
      <c r="B79" s="75"/>
      <c r="C79" s="75"/>
      <c r="D79" s="75"/>
      <c r="E79" s="75"/>
      <c r="F79" s="75"/>
      <c r="G79" s="75"/>
      <c r="H79" s="75"/>
      <c r="I79" s="75"/>
      <c r="J79" s="75"/>
      <c r="K79" s="75"/>
      <c r="L79" s="75"/>
      <c r="M79" s="74">
        <v>0</v>
      </c>
      <c r="N79" s="75"/>
      <c r="O79" s="106" t="s">
        <v>13</v>
      </c>
      <c r="P79" s="75"/>
      <c r="Q79" s="106">
        <v>640.41999999999996</v>
      </c>
      <c r="R79" s="75"/>
      <c r="S79" s="130">
        <v>0</v>
      </c>
      <c r="T79" s="75"/>
      <c r="U79" s="65"/>
      <c r="V79" s="66"/>
    </row>
    <row r="80" spans="1:22" s="9" customFormat="1" x14ac:dyDescent="0.3">
      <c r="A80" s="75" t="s">
        <v>180</v>
      </c>
      <c r="B80" s="75"/>
      <c r="C80" s="75"/>
      <c r="D80" s="75"/>
      <c r="E80" s="75"/>
      <c r="F80" s="75"/>
      <c r="G80" s="75"/>
      <c r="H80" s="75"/>
      <c r="I80" s="75"/>
      <c r="J80" s="75"/>
      <c r="K80" s="75"/>
      <c r="L80" s="75"/>
      <c r="M80" s="74">
        <v>0</v>
      </c>
      <c r="N80" s="75"/>
      <c r="O80" s="106" t="s">
        <v>13</v>
      </c>
      <c r="P80" s="75"/>
      <c r="Q80" s="106">
        <v>2946.25</v>
      </c>
      <c r="R80" s="75"/>
      <c r="S80" s="130">
        <v>0</v>
      </c>
      <c r="T80" s="75"/>
      <c r="U80" s="65"/>
      <c r="V80" s="66"/>
    </row>
    <row r="81" spans="1:22" x14ac:dyDescent="0.3">
      <c r="A81" s="75" t="s">
        <v>181</v>
      </c>
      <c r="B81" s="75"/>
      <c r="C81" s="75"/>
      <c r="D81" s="75"/>
      <c r="E81" s="75"/>
      <c r="F81" s="75"/>
      <c r="G81" s="75"/>
      <c r="H81" s="75"/>
      <c r="I81" s="75"/>
      <c r="J81" s="75"/>
      <c r="K81" s="75"/>
      <c r="L81" s="75"/>
      <c r="M81" s="74">
        <v>0</v>
      </c>
      <c r="N81" s="75"/>
      <c r="O81" s="106" t="s">
        <v>13</v>
      </c>
      <c r="P81" s="75"/>
      <c r="Q81" s="106">
        <v>3948.75</v>
      </c>
      <c r="R81" s="75"/>
      <c r="S81" s="130">
        <v>0</v>
      </c>
      <c r="T81" s="75"/>
      <c r="U81" s="65"/>
      <c r="V81" s="66"/>
    </row>
    <row r="82" spans="1:22" s="9" customFormat="1" x14ac:dyDescent="0.3">
      <c r="A82" s="75" t="s">
        <v>182</v>
      </c>
      <c r="B82" s="75"/>
      <c r="C82" s="75"/>
      <c r="D82" s="75"/>
      <c r="E82" s="75"/>
      <c r="F82" s="75"/>
      <c r="G82" s="75"/>
      <c r="H82" s="75"/>
      <c r="I82" s="75"/>
      <c r="J82" s="75"/>
      <c r="K82" s="75"/>
      <c r="L82" s="75"/>
      <c r="M82" s="74">
        <v>0</v>
      </c>
      <c r="N82" s="75"/>
      <c r="O82" s="106" t="s">
        <v>13</v>
      </c>
      <c r="P82" s="75"/>
      <c r="Q82" s="106">
        <v>639.79999999999995</v>
      </c>
      <c r="R82" s="75"/>
      <c r="S82" s="130">
        <v>0</v>
      </c>
      <c r="T82" s="75"/>
      <c r="U82" s="65"/>
      <c r="V82" s="66"/>
    </row>
    <row r="83" spans="1:22" x14ac:dyDescent="0.3">
      <c r="A83" s="75" t="s">
        <v>183</v>
      </c>
      <c r="B83" s="75"/>
      <c r="C83" s="75"/>
      <c r="D83" s="75"/>
      <c r="E83" s="75"/>
      <c r="F83" s="75"/>
      <c r="G83" s="75"/>
      <c r="H83" s="75"/>
      <c r="I83" s="75"/>
      <c r="J83" s="75"/>
      <c r="K83" s="75"/>
      <c r="L83" s="75"/>
      <c r="M83" s="74">
        <v>0</v>
      </c>
      <c r="N83" s="75"/>
      <c r="O83" s="106" t="s">
        <v>13</v>
      </c>
      <c r="P83" s="75"/>
      <c r="Q83" s="106">
        <v>19406.71</v>
      </c>
      <c r="R83" s="75"/>
      <c r="S83" s="130">
        <v>0</v>
      </c>
      <c r="T83" s="75"/>
      <c r="U83" s="65"/>
      <c r="V83" s="66"/>
    </row>
    <row r="84" spans="1:22" s="9" customFormat="1" x14ac:dyDescent="0.3">
      <c r="A84" s="75" t="s">
        <v>184</v>
      </c>
      <c r="B84" s="75"/>
      <c r="C84" s="75"/>
      <c r="D84" s="75"/>
      <c r="E84" s="75"/>
      <c r="F84" s="75"/>
      <c r="G84" s="75"/>
      <c r="H84" s="75"/>
      <c r="I84" s="75"/>
      <c r="J84" s="75"/>
      <c r="K84" s="75"/>
      <c r="L84" s="75"/>
      <c r="M84" s="74">
        <v>0</v>
      </c>
      <c r="N84" s="75"/>
      <c r="O84" s="106" t="s">
        <v>13</v>
      </c>
      <c r="P84" s="75"/>
      <c r="Q84" s="106">
        <v>987.95</v>
      </c>
      <c r="R84" s="75"/>
      <c r="S84" s="130">
        <v>0</v>
      </c>
      <c r="T84" s="75"/>
      <c r="U84" s="65"/>
      <c r="V84" s="66"/>
    </row>
    <row r="85" spans="1:22" x14ac:dyDescent="0.3">
      <c r="A85" s="75" t="s">
        <v>185</v>
      </c>
      <c r="B85" s="75"/>
      <c r="C85" s="75"/>
      <c r="D85" s="75"/>
      <c r="E85" s="75"/>
      <c r="F85" s="75"/>
      <c r="G85" s="75"/>
      <c r="H85" s="75"/>
      <c r="I85" s="75"/>
      <c r="J85" s="75"/>
      <c r="K85" s="75"/>
      <c r="L85" s="75"/>
      <c r="M85" s="74">
        <v>0</v>
      </c>
      <c r="N85" s="75"/>
      <c r="O85" s="106" t="s">
        <v>13</v>
      </c>
      <c r="P85" s="75"/>
      <c r="Q85" s="106">
        <v>21096.79</v>
      </c>
      <c r="R85" s="75"/>
      <c r="S85" s="130">
        <v>0</v>
      </c>
      <c r="T85" s="75"/>
      <c r="U85" s="65"/>
      <c r="V85" s="66"/>
    </row>
    <row r="86" spans="1:22" s="9" customFormat="1" x14ac:dyDescent="0.3">
      <c r="A86" s="75" t="s">
        <v>186</v>
      </c>
      <c r="B86" s="75"/>
      <c r="C86" s="75"/>
      <c r="D86" s="75"/>
      <c r="E86" s="75"/>
      <c r="F86" s="75"/>
      <c r="G86" s="75"/>
      <c r="H86" s="75"/>
      <c r="I86" s="75"/>
      <c r="J86" s="75"/>
      <c r="K86" s="75"/>
      <c r="L86" s="75"/>
      <c r="M86" s="74">
        <v>0</v>
      </c>
      <c r="N86" s="75"/>
      <c r="O86" s="106" t="s">
        <v>13</v>
      </c>
      <c r="P86" s="75"/>
      <c r="Q86" s="106">
        <v>19351.5</v>
      </c>
      <c r="R86" s="75"/>
      <c r="S86" s="130">
        <v>0</v>
      </c>
      <c r="T86" s="75"/>
      <c r="U86" s="65"/>
      <c r="V86" s="66"/>
    </row>
    <row r="87" spans="1:22" s="9" customFormat="1" x14ac:dyDescent="0.3">
      <c r="A87" s="75" t="s">
        <v>187</v>
      </c>
      <c r="B87" s="75"/>
      <c r="C87" s="75"/>
      <c r="D87" s="75"/>
      <c r="E87" s="75"/>
      <c r="F87" s="75"/>
      <c r="G87" s="75"/>
      <c r="H87" s="75"/>
      <c r="I87" s="75"/>
      <c r="J87" s="75"/>
      <c r="K87" s="75"/>
      <c r="L87" s="75"/>
      <c r="M87" s="74">
        <v>0</v>
      </c>
      <c r="N87" s="75"/>
      <c r="O87" s="106" t="s">
        <v>13</v>
      </c>
      <c r="P87" s="75"/>
      <c r="Q87" s="106">
        <v>6000.67</v>
      </c>
      <c r="R87" s="75"/>
      <c r="S87" s="130">
        <v>0</v>
      </c>
      <c r="T87" s="75"/>
      <c r="U87" s="65"/>
      <c r="V87" s="66"/>
    </row>
    <row r="88" spans="1:22" x14ac:dyDescent="0.3">
      <c r="A88" s="121" t="s">
        <v>188</v>
      </c>
      <c r="B88" s="121"/>
      <c r="C88" s="121"/>
      <c r="D88" s="121"/>
      <c r="E88" s="121"/>
      <c r="F88" s="121"/>
      <c r="G88" s="121"/>
      <c r="H88" s="121"/>
      <c r="I88" s="121"/>
      <c r="J88" s="121"/>
      <c r="K88" s="121"/>
      <c r="L88" s="121"/>
      <c r="M88" s="74">
        <v>0</v>
      </c>
      <c r="N88" s="75"/>
      <c r="O88" s="208" t="s">
        <v>13</v>
      </c>
      <c r="P88" s="121"/>
      <c r="Q88" s="208">
        <f>SUM(Q89)</f>
        <v>600</v>
      </c>
      <c r="R88" s="121"/>
      <c r="S88" s="120">
        <v>0</v>
      </c>
      <c r="T88" s="121"/>
      <c r="U88" s="65"/>
      <c r="V88" s="209"/>
    </row>
    <row r="89" spans="1:22" x14ac:dyDescent="0.3">
      <c r="A89" s="75" t="s">
        <v>189</v>
      </c>
      <c r="B89" s="75"/>
      <c r="C89" s="75"/>
      <c r="D89" s="75"/>
      <c r="E89" s="75"/>
      <c r="F89" s="75"/>
      <c r="G89" s="75"/>
      <c r="H89" s="75"/>
      <c r="I89" s="75"/>
      <c r="J89" s="75"/>
      <c r="K89" s="75"/>
      <c r="L89" s="75"/>
      <c r="M89" s="74">
        <v>0</v>
      </c>
      <c r="N89" s="75"/>
      <c r="O89" s="106" t="s">
        <v>13</v>
      </c>
      <c r="P89" s="75"/>
      <c r="Q89" s="106">
        <v>600</v>
      </c>
      <c r="R89" s="75"/>
      <c r="S89" s="130">
        <v>0</v>
      </c>
      <c r="T89" s="75"/>
      <c r="U89" s="65"/>
      <c r="V89" s="66"/>
    </row>
    <row r="90" spans="1:22" x14ac:dyDescent="0.3">
      <c r="A90" s="121" t="s">
        <v>190</v>
      </c>
      <c r="B90" s="121"/>
      <c r="C90" s="121"/>
      <c r="D90" s="121"/>
      <c r="E90" s="121"/>
      <c r="F90" s="121"/>
      <c r="G90" s="121"/>
      <c r="H90" s="121"/>
      <c r="I90" s="121"/>
      <c r="J90" s="121"/>
      <c r="K90" s="121"/>
      <c r="L90" s="121"/>
      <c r="M90" s="74">
        <v>0</v>
      </c>
      <c r="N90" s="75"/>
      <c r="O90" s="208" t="s">
        <v>13</v>
      </c>
      <c r="P90" s="121"/>
      <c r="Q90" s="208">
        <f>SUM(Q91:R94)</f>
        <v>6792.43</v>
      </c>
      <c r="R90" s="121"/>
      <c r="S90" s="120">
        <v>0</v>
      </c>
      <c r="T90" s="121"/>
      <c r="U90" s="65"/>
      <c r="V90" s="209"/>
    </row>
    <row r="91" spans="1:22" s="9" customFormat="1" x14ac:dyDescent="0.3">
      <c r="A91" s="75" t="s">
        <v>191</v>
      </c>
      <c r="B91" s="75"/>
      <c r="C91" s="75"/>
      <c r="D91" s="75"/>
      <c r="E91" s="75"/>
      <c r="F91" s="75"/>
      <c r="G91" s="75"/>
      <c r="H91" s="75"/>
      <c r="I91" s="75"/>
      <c r="J91" s="75"/>
      <c r="K91" s="75"/>
      <c r="L91" s="75"/>
      <c r="M91" s="74">
        <v>0</v>
      </c>
      <c r="N91" s="75"/>
      <c r="O91" s="106" t="s">
        <v>13</v>
      </c>
      <c r="P91" s="75"/>
      <c r="Q91" s="106">
        <v>2001.36</v>
      </c>
      <c r="R91" s="75"/>
      <c r="S91" s="130">
        <v>0</v>
      </c>
      <c r="T91" s="75"/>
      <c r="U91" s="65"/>
      <c r="V91" s="66"/>
    </row>
    <row r="92" spans="1:22" x14ac:dyDescent="0.3">
      <c r="A92" s="75" t="s">
        <v>192</v>
      </c>
      <c r="B92" s="75"/>
      <c r="C92" s="75"/>
      <c r="D92" s="75"/>
      <c r="E92" s="75"/>
      <c r="F92" s="75"/>
      <c r="G92" s="75"/>
      <c r="H92" s="75"/>
      <c r="I92" s="75"/>
      <c r="J92" s="75"/>
      <c r="K92" s="75"/>
      <c r="L92" s="75"/>
      <c r="M92" s="74">
        <v>0</v>
      </c>
      <c r="N92" s="75"/>
      <c r="O92" s="106" t="s">
        <v>13</v>
      </c>
      <c r="P92" s="75"/>
      <c r="Q92" s="106">
        <v>512.86</v>
      </c>
      <c r="R92" s="75"/>
      <c r="S92" s="130">
        <v>0</v>
      </c>
      <c r="T92" s="75"/>
      <c r="U92" s="65"/>
      <c r="V92" s="66"/>
    </row>
    <row r="93" spans="1:22" x14ac:dyDescent="0.3">
      <c r="A93" s="75" t="s">
        <v>193</v>
      </c>
      <c r="B93" s="75"/>
      <c r="C93" s="75"/>
      <c r="D93" s="75"/>
      <c r="E93" s="75"/>
      <c r="F93" s="75"/>
      <c r="G93" s="75"/>
      <c r="H93" s="75"/>
      <c r="I93" s="75"/>
      <c r="J93" s="75"/>
      <c r="K93" s="75"/>
      <c r="L93" s="75"/>
      <c r="M93" s="74">
        <v>0</v>
      </c>
      <c r="N93" s="75"/>
      <c r="O93" s="106" t="s">
        <v>13</v>
      </c>
      <c r="P93" s="75"/>
      <c r="Q93" s="106">
        <v>738.65</v>
      </c>
      <c r="R93" s="75"/>
      <c r="S93" s="130">
        <v>0</v>
      </c>
      <c r="T93" s="75"/>
      <c r="U93" s="65"/>
      <c r="V93" s="66"/>
    </row>
    <row r="94" spans="1:22" x14ac:dyDescent="0.3">
      <c r="A94" s="75" t="s">
        <v>194</v>
      </c>
      <c r="B94" s="75"/>
      <c r="C94" s="75"/>
      <c r="D94" s="75"/>
      <c r="E94" s="75"/>
      <c r="F94" s="75"/>
      <c r="G94" s="75"/>
      <c r="H94" s="75"/>
      <c r="I94" s="75"/>
      <c r="J94" s="75"/>
      <c r="K94" s="75"/>
      <c r="L94" s="75"/>
      <c r="M94" s="74">
        <v>0</v>
      </c>
      <c r="N94" s="75"/>
      <c r="O94" s="106" t="s">
        <v>13</v>
      </c>
      <c r="P94" s="75"/>
      <c r="Q94" s="106">
        <v>3539.56</v>
      </c>
      <c r="R94" s="75"/>
      <c r="S94" s="130">
        <v>0</v>
      </c>
      <c r="T94" s="75"/>
      <c r="U94" s="65"/>
      <c r="V94" s="66"/>
    </row>
    <row r="95" spans="1:22" s="9" customFormat="1" x14ac:dyDescent="0.3">
      <c r="A95" s="131" t="s">
        <v>195</v>
      </c>
      <c r="B95" s="75"/>
      <c r="C95" s="75"/>
      <c r="D95" s="75"/>
      <c r="E95" s="75"/>
      <c r="F95" s="75"/>
      <c r="G95" s="75"/>
      <c r="H95" s="75"/>
      <c r="I95" s="75"/>
      <c r="J95" s="75"/>
      <c r="K95" s="75"/>
      <c r="L95" s="75"/>
      <c r="M95" s="74">
        <v>0</v>
      </c>
      <c r="N95" s="75"/>
      <c r="O95" s="74">
        <v>1700</v>
      </c>
      <c r="P95" s="75"/>
      <c r="Q95" s="74">
        <f>SUM(Q96)</f>
        <v>819.05</v>
      </c>
      <c r="R95" s="75"/>
      <c r="S95" s="76">
        <v>0</v>
      </c>
      <c r="T95" s="75"/>
      <c r="U95" s="65">
        <f t="shared" si="1"/>
        <v>48.179411764705883</v>
      </c>
      <c r="V95" s="66"/>
    </row>
    <row r="96" spans="1:22" x14ac:dyDescent="0.3">
      <c r="A96" s="121" t="s">
        <v>196</v>
      </c>
      <c r="B96" s="121"/>
      <c r="C96" s="121"/>
      <c r="D96" s="121"/>
      <c r="E96" s="121"/>
      <c r="F96" s="121"/>
      <c r="G96" s="121"/>
      <c r="H96" s="121"/>
      <c r="I96" s="121"/>
      <c r="J96" s="121"/>
      <c r="K96" s="121"/>
      <c r="L96" s="121"/>
      <c r="M96" s="74">
        <v>0</v>
      </c>
      <c r="N96" s="75"/>
      <c r="O96" s="208" t="s">
        <v>13</v>
      </c>
      <c r="P96" s="121"/>
      <c r="Q96" s="208">
        <f>SUM(Q97)</f>
        <v>819.05</v>
      </c>
      <c r="R96" s="121"/>
      <c r="S96" s="120">
        <v>0</v>
      </c>
      <c r="T96" s="121"/>
      <c r="U96" s="65"/>
      <c r="V96" s="209"/>
    </row>
    <row r="97" spans="1:22" x14ac:dyDescent="0.3">
      <c r="A97" s="75" t="s">
        <v>197</v>
      </c>
      <c r="B97" s="75"/>
      <c r="C97" s="75"/>
      <c r="D97" s="75"/>
      <c r="E97" s="75"/>
      <c r="F97" s="75"/>
      <c r="G97" s="75"/>
      <c r="H97" s="75"/>
      <c r="I97" s="75"/>
      <c r="J97" s="75"/>
      <c r="K97" s="75"/>
      <c r="L97" s="75"/>
      <c r="M97" s="74">
        <v>0</v>
      </c>
      <c r="N97" s="75"/>
      <c r="O97" s="106" t="s">
        <v>13</v>
      </c>
      <c r="P97" s="75"/>
      <c r="Q97" s="106">
        <v>819.05</v>
      </c>
      <c r="R97" s="75"/>
      <c r="S97" s="130">
        <v>0</v>
      </c>
      <c r="T97" s="75"/>
      <c r="U97" s="65"/>
      <c r="V97" s="66"/>
    </row>
    <row r="98" spans="1:22" x14ac:dyDescent="0.3">
      <c r="A98" s="145" t="s">
        <v>9</v>
      </c>
      <c r="B98" s="129"/>
      <c r="C98" s="129"/>
      <c r="D98" s="129"/>
      <c r="E98" s="129"/>
      <c r="F98" s="129"/>
      <c r="G98" s="129"/>
      <c r="H98" s="129"/>
      <c r="I98" s="129"/>
      <c r="J98" s="129"/>
      <c r="K98" s="129"/>
      <c r="L98" s="129"/>
      <c r="M98" s="128">
        <v>0</v>
      </c>
      <c r="N98" s="129"/>
      <c r="O98" s="128">
        <f>SUM(O99+O107)</f>
        <v>43723</v>
      </c>
      <c r="P98" s="129"/>
      <c r="Q98" s="128">
        <f>SUM(Q99+Q107)</f>
        <v>19534.68</v>
      </c>
      <c r="R98" s="129"/>
      <c r="S98" s="206">
        <v>0</v>
      </c>
      <c r="T98" s="129"/>
      <c r="U98" s="174">
        <f t="shared" si="1"/>
        <v>44.678270018068297</v>
      </c>
      <c r="V98" s="207"/>
    </row>
    <row r="99" spans="1:22" x14ac:dyDescent="0.3">
      <c r="A99" s="131" t="s">
        <v>198</v>
      </c>
      <c r="B99" s="75"/>
      <c r="C99" s="75"/>
      <c r="D99" s="75"/>
      <c r="E99" s="75"/>
      <c r="F99" s="75"/>
      <c r="G99" s="75"/>
      <c r="H99" s="75"/>
      <c r="I99" s="75"/>
      <c r="J99" s="75"/>
      <c r="K99" s="75"/>
      <c r="L99" s="75"/>
      <c r="M99" s="74">
        <v>0</v>
      </c>
      <c r="N99" s="75"/>
      <c r="O99" s="74">
        <v>38723</v>
      </c>
      <c r="P99" s="75"/>
      <c r="Q99" s="74">
        <f>SUM(Q100+Q105)</f>
        <v>19534.68</v>
      </c>
      <c r="R99" s="75"/>
      <c r="S99" s="76">
        <v>0</v>
      </c>
      <c r="T99" s="75"/>
      <c r="U99" s="65">
        <f t="shared" si="1"/>
        <v>50.447227745784161</v>
      </c>
      <c r="V99" s="66"/>
    </row>
    <row r="100" spans="1:22" s="9" customFormat="1" x14ac:dyDescent="0.3">
      <c r="A100" s="121" t="s">
        <v>199</v>
      </c>
      <c r="B100" s="121"/>
      <c r="C100" s="121"/>
      <c r="D100" s="121"/>
      <c r="E100" s="121"/>
      <c r="F100" s="121"/>
      <c r="G100" s="121"/>
      <c r="H100" s="121"/>
      <c r="I100" s="121"/>
      <c r="J100" s="121"/>
      <c r="K100" s="121"/>
      <c r="L100" s="121"/>
      <c r="M100" s="74">
        <v>0</v>
      </c>
      <c r="N100" s="121"/>
      <c r="O100" s="208" t="s">
        <v>13</v>
      </c>
      <c r="P100" s="121"/>
      <c r="Q100" s="208">
        <f>SUM(Q101:R104)</f>
        <v>18756.68</v>
      </c>
      <c r="R100" s="121"/>
      <c r="S100" s="120">
        <v>0</v>
      </c>
      <c r="T100" s="121"/>
      <c r="U100" s="65"/>
      <c r="V100" s="209"/>
    </row>
    <row r="101" spans="1:22" x14ac:dyDescent="0.3">
      <c r="A101" s="75" t="s">
        <v>200</v>
      </c>
      <c r="B101" s="75"/>
      <c r="C101" s="75"/>
      <c r="D101" s="75"/>
      <c r="E101" s="75"/>
      <c r="F101" s="75"/>
      <c r="G101" s="75"/>
      <c r="H101" s="75"/>
      <c r="I101" s="75"/>
      <c r="J101" s="75"/>
      <c r="K101" s="75"/>
      <c r="L101" s="75"/>
      <c r="M101" s="74">
        <v>0</v>
      </c>
      <c r="N101" s="75"/>
      <c r="O101" s="106" t="s">
        <v>13</v>
      </c>
      <c r="P101" s="75"/>
      <c r="Q101" s="106">
        <v>1523.69</v>
      </c>
      <c r="R101" s="75"/>
      <c r="S101" s="130">
        <v>0</v>
      </c>
      <c r="T101" s="75"/>
      <c r="U101" s="65"/>
      <c r="V101" s="66"/>
    </row>
    <row r="102" spans="1:22" x14ac:dyDescent="0.3">
      <c r="A102" s="75" t="s">
        <v>201</v>
      </c>
      <c r="B102" s="75"/>
      <c r="C102" s="75"/>
      <c r="D102" s="75"/>
      <c r="E102" s="75"/>
      <c r="F102" s="75"/>
      <c r="G102" s="75"/>
      <c r="H102" s="75"/>
      <c r="I102" s="75"/>
      <c r="J102" s="75"/>
      <c r="K102" s="75"/>
      <c r="L102" s="75"/>
      <c r="M102" s="74">
        <v>0</v>
      </c>
      <c r="N102" s="75"/>
      <c r="O102" s="106" t="s">
        <v>13</v>
      </c>
      <c r="P102" s="75"/>
      <c r="Q102" s="106">
        <v>36.08</v>
      </c>
      <c r="R102" s="75"/>
      <c r="S102" s="130">
        <v>0</v>
      </c>
      <c r="T102" s="75"/>
      <c r="U102" s="65"/>
      <c r="V102" s="66"/>
    </row>
    <row r="103" spans="1:22" s="9" customFormat="1" x14ac:dyDescent="0.3">
      <c r="A103" s="75" t="s">
        <v>202</v>
      </c>
      <c r="B103" s="75"/>
      <c r="C103" s="75"/>
      <c r="D103" s="75"/>
      <c r="E103" s="75"/>
      <c r="F103" s="75"/>
      <c r="G103" s="75"/>
      <c r="H103" s="75"/>
      <c r="I103" s="75"/>
      <c r="J103" s="75"/>
      <c r="K103" s="75"/>
      <c r="L103" s="75"/>
      <c r="M103" s="74">
        <v>0</v>
      </c>
      <c r="N103" s="75"/>
      <c r="O103" s="106" t="s">
        <v>13</v>
      </c>
      <c r="P103" s="75"/>
      <c r="Q103" s="106">
        <v>3833.61</v>
      </c>
      <c r="R103" s="75"/>
      <c r="S103" s="130">
        <v>0</v>
      </c>
      <c r="T103" s="75"/>
      <c r="U103" s="65"/>
      <c r="V103" s="66"/>
    </row>
    <row r="104" spans="1:22" x14ac:dyDescent="0.3">
      <c r="A104" s="75" t="s">
        <v>203</v>
      </c>
      <c r="B104" s="75"/>
      <c r="C104" s="75"/>
      <c r="D104" s="75"/>
      <c r="E104" s="75"/>
      <c r="F104" s="75"/>
      <c r="G104" s="75"/>
      <c r="H104" s="75"/>
      <c r="I104" s="75"/>
      <c r="J104" s="75"/>
      <c r="K104" s="75"/>
      <c r="L104" s="75"/>
      <c r="M104" s="74">
        <v>0</v>
      </c>
      <c r="N104" s="75"/>
      <c r="O104" s="106" t="s">
        <v>13</v>
      </c>
      <c r="P104" s="75"/>
      <c r="Q104" s="106">
        <v>13363.3</v>
      </c>
      <c r="R104" s="75"/>
      <c r="S104" s="130">
        <v>0</v>
      </c>
      <c r="T104" s="75"/>
      <c r="U104" s="65"/>
      <c r="V104" s="66"/>
    </row>
    <row r="105" spans="1:22" s="9" customFormat="1" x14ac:dyDescent="0.3">
      <c r="A105" s="121" t="s">
        <v>204</v>
      </c>
      <c r="B105" s="121"/>
      <c r="C105" s="121"/>
      <c r="D105" s="121"/>
      <c r="E105" s="121"/>
      <c r="F105" s="121"/>
      <c r="G105" s="121"/>
      <c r="H105" s="121"/>
      <c r="I105" s="121"/>
      <c r="J105" s="121"/>
      <c r="K105" s="121"/>
      <c r="L105" s="121"/>
      <c r="M105" s="74">
        <v>0</v>
      </c>
      <c r="N105" s="121"/>
      <c r="O105" s="208" t="s">
        <v>13</v>
      </c>
      <c r="P105" s="121"/>
      <c r="Q105" s="208">
        <f>SUM(Q106)</f>
        <v>778</v>
      </c>
      <c r="R105" s="121"/>
      <c r="S105" s="120">
        <v>0</v>
      </c>
      <c r="T105" s="121"/>
      <c r="U105" s="65"/>
      <c r="V105" s="209"/>
    </row>
    <row r="106" spans="1:22" s="9" customFormat="1" x14ac:dyDescent="0.3">
      <c r="A106" s="75" t="s">
        <v>205</v>
      </c>
      <c r="B106" s="75"/>
      <c r="C106" s="75"/>
      <c r="D106" s="75"/>
      <c r="E106" s="75"/>
      <c r="F106" s="75"/>
      <c r="G106" s="75"/>
      <c r="H106" s="75"/>
      <c r="I106" s="75"/>
      <c r="J106" s="75"/>
      <c r="K106" s="75"/>
      <c r="L106" s="75"/>
      <c r="M106" s="74">
        <v>0</v>
      </c>
      <c r="N106" s="75"/>
      <c r="O106" s="106" t="s">
        <v>13</v>
      </c>
      <c r="P106" s="75"/>
      <c r="Q106" s="106">
        <v>778</v>
      </c>
      <c r="R106" s="75"/>
      <c r="S106" s="130">
        <v>0</v>
      </c>
      <c r="T106" s="75"/>
      <c r="U106" s="65"/>
      <c r="V106" s="66"/>
    </row>
    <row r="107" spans="1:22" ht="16.2" thickBot="1" x14ac:dyDescent="0.35">
      <c r="A107" s="210" t="s">
        <v>206</v>
      </c>
      <c r="B107" s="101"/>
      <c r="C107" s="101"/>
      <c r="D107" s="101"/>
      <c r="E107" s="101"/>
      <c r="F107" s="101"/>
      <c r="G107" s="101"/>
      <c r="H107" s="101"/>
      <c r="I107" s="101"/>
      <c r="J107" s="101"/>
      <c r="K107" s="101"/>
      <c r="L107" s="101"/>
      <c r="M107" s="211">
        <v>0</v>
      </c>
      <c r="N107" s="101"/>
      <c r="O107" s="211">
        <v>5000</v>
      </c>
      <c r="P107" s="101"/>
      <c r="Q107" s="211">
        <v>0</v>
      </c>
      <c r="R107" s="101"/>
      <c r="S107" s="100">
        <v>0</v>
      </c>
      <c r="T107" s="101"/>
      <c r="U107" s="212">
        <f t="shared" si="1"/>
        <v>0</v>
      </c>
      <c r="V107" s="213"/>
    </row>
    <row r="108" spans="1:22" x14ac:dyDescent="0.3">
      <c r="A108" s="42"/>
      <c r="B108" s="43"/>
      <c r="C108" s="43"/>
      <c r="D108" s="43"/>
      <c r="E108" s="43"/>
      <c r="F108" s="43"/>
      <c r="G108" s="43"/>
      <c r="H108" s="43"/>
      <c r="I108" s="43"/>
      <c r="J108" s="43"/>
      <c r="L108" s="44"/>
      <c r="M108" s="44"/>
      <c r="N108" s="45"/>
      <c r="O108" s="45"/>
      <c r="P108" s="45"/>
      <c r="Q108" s="45"/>
      <c r="R108" s="46"/>
      <c r="S108" s="46"/>
      <c r="T108" s="46"/>
      <c r="U108" s="47"/>
    </row>
    <row r="109" spans="1:22" s="9" customFormat="1" x14ac:dyDescent="0.3">
      <c r="A109" s="42"/>
      <c r="B109" s="43"/>
      <c r="C109" s="43"/>
      <c r="D109" s="43"/>
      <c r="E109" s="43"/>
      <c r="F109" s="43"/>
      <c r="G109" s="43"/>
      <c r="H109" s="43"/>
      <c r="I109" s="43"/>
      <c r="J109" s="43"/>
      <c r="K109" s="1"/>
      <c r="L109" s="44"/>
      <c r="M109" s="44"/>
      <c r="N109" s="45"/>
      <c r="O109" s="45"/>
      <c r="P109" s="45"/>
      <c r="Q109" s="45"/>
      <c r="R109" s="46"/>
      <c r="S109" s="46"/>
      <c r="T109" s="46"/>
      <c r="U109" s="47"/>
    </row>
    <row r="110" spans="1:22" s="9" customFormat="1" x14ac:dyDescent="0.3">
      <c r="A110" s="42"/>
      <c r="B110" s="43"/>
      <c r="C110" s="43"/>
      <c r="D110" s="43"/>
      <c r="E110" s="43"/>
      <c r="F110" s="43"/>
      <c r="G110" s="43"/>
      <c r="H110" s="43"/>
      <c r="I110" s="43"/>
      <c r="J110" s="43"/>
      <c r="K110" s="1"/>
      <c r="L110" s="44"/>
      <c r="M110" s="44"/>
      <c r="N110" s="45"/>
      <c r="O110" s="45"/>
      <c r="P110" s="45"/>
      <c r="Q110" s="45"/>
      <c r="R110" s="46"/>
      <c r="S110" s="46"/>
      <c r="T110" s="46"/>
      <c r="U110" s="47"/>
    </row>
    <row r="111" spans="1:22" x14ac:dyDescent="0.3">
      <c r="A111" s="42"/>
      <c r="B111" s="43"/>
      <c r="C111" s="43"/>
      <c r="D111" s="43"/>
      <c r="E111" s="43"/>
      <c r="F111" s="43"/>
      <c r="G111" s="43"/>
      <c r="H111" s="43"/>
      <c r="I111" s="43"/>
      <c r="J111" s="43"/>
      <c r="L111" s="44"/>
      <c r="M111" s="44"/>
      <c r="N111" s="45"/>
      <c r="O111" s="45"/>
      <c r="P111" s="45"/>
      <c r="Q111" s="45"/>
      <c r="R111" s="46"/>
      <c r="S111" s="46"/>
      <c r="T111" s="46"/>
      <c r="U111" s="47"/>
    </row>
    <row r="112" spans="1:22" x14ac:dyDescent="0.3">
      <c r="A112" s="42"/>
      <c r="B112" s="43"/>
      <c r="C112" s="43"/>
      <c r="D112" s="43"/>
      <c r="E112" s="43"/>
      <c r="F112" s="43"/>
      <c r="G112" s="43"/>
      <c r="H112" s="43"/>
      <c r="I112" s="43"/>
      <c r="J112" s="43"/>
      <c r="L112" s="44"/>
      <c r="M112" s="44"/>
      <c r="N112" s="45"/>
      <c r="O112" s="45"/>
      <c r="P112" s="45"/>
      <c r="Q112" s="45"/>
      <c r="R112" s="46"/>
      <c r="S112" s="46"/>
      <c r="T112" s="46"/>
      <c r="U112" s="47"/>
    </row>
    <row r="113" spans="1:21" s="9" customFormat="1" x14ac:dyDescent="0.3">
      <c r="A113" s="42"/>
      <c r="B113" s="43"/>
      <c r="C113" s="43"/>
      <c r="D113" s="43"/>
      <c r="E113" s="43"/>
      <c r="F113" s="43"/>
      <c r="G113" s="43"/>
      <c r="H113" s="43"/>
      <c r="I113" s="43"/>
      <c r="J113" s="43"/>
      <c r="K113" s="1"/>
      <c r="L113" s="44"/>
      <c r="M113" s="44"/>
      <c r="N113" s="45"/>
      <c r="O113" s="45"/>
      <c r="P113" s="45"/>
      <c r="Q113" s="45"/>
      <c r="R113" s="46"/>
      <c r="S113" s="46"/>
      <c r="T113" s="46"/>
      <c r="U113" s="47"/>
    </row>
    <row r="114" spans="1:21" ht="12" customHeight="1" thickBot="1" x14ac:dyDescent="0.35"/>
    <row r="115" spans="1:21" ht="16.2" thickBot="1" x14ac:dyDescent="0.35">
      <c r="A115" s="114" t="s">
        <v>32</v>
      </c>
      <c r="B115" s="115"/>
      <c r="C115" s="115"/>
      <c r="D115" s="115"/>
      <c r="E115" s="115"/>
      <c r="F115" s="115"/>
      <c r="G115" s="115"/>
      <c r="H115" s="115"/>
      <c r="I115" s="115"/>
      <c r="J115" s="115"/>
      <c r="K115" s="115"/>
      <c r="L115" s="115"/>
      <c r="M115" s="115"/>
      <c r="N115" s="115"/>
      <c r="O115" s="115"/>
      <c r="P115" s="115"/>
      <c r="Q115" s="115"/>
      <c r="R115" s="115"/>
      <c r="S115" s="115"/>
      <c r="T115" s="115"/>
      <c r="U115" s="116"/>
    </row>
    <row r="116" spans="1:21" x14ac:dyDescent="0.3">
      <c r="A116" s="88" t="s">
        <v>0</v>
      </c>
      <c r="B116" s="89"/>
      <c r="C116" s="89"/>
      <c r="D116" s="89"/>
      <c r="E116" s="89"/>
      <c r="F116" s="89"/>
      <c r="G116" s="89"/>
      <c r="H116" s="89"/>
      <c r="I116" s="89"/>
      <c r="J116" s="90"/>
      <c r="K116" s="41"/>
      <c r="L116" s="69" t="s">
        <v>86</v>
      </c>
      <c r="M116" s="68"/>
      <c r="N116" s="69" t="s">
        <v>154</v>
      </c>
      <c r="O116" s="69"/>
      <c r="P116" s="69" t="s">
        <v>155</v>
      </c>
      <c r="Q116" s="68"/>
      <c r="R116" s="69" t="s">
        <v>94</v>
      </c>
      <c r="S116" s="68"/>
      <c r="T116" s="69" t="s">
        <v>95</v>
      </c>
      <c r="U116" s="70"/>
    </row>
    <row r="117" spans="1:21" x14ac:dyDescent="0.3">
      <c r="A117" s="91" t="s">
        <v>207</v>
      </c>
      <c r="B117" s="92"/>
      <c r="C117" s="92"/>
      <c r="D117" s="92"/>
      <c r="E117" s="92"/>
      <c r="F117" s="92"/>
      <c r="G117" s="92"/>
      <c r="H117" s="92"/>
      <c r="I117" s="92"/>
      <c r="J117" s="40"/>
      <c r="K117" s="7"/>
      <c r="L117" s="109" t="s">
        <v>2</v>
      </c>
      <c r="M117" s="109"/>
      <c r="N117" s="109" t="s">
        <v>3</v>
      </c>
      <c r="O117" s="109"/>
      <c r="P117" s="109" t="s">
        <v>4</v>
      </c>
      <c r="Q117" s="109"/>
      <c r="R117" s="109" t="s">
        <v>93</v>
      </c>
      <c r="S117" s="109"/>
      <c r="T117" s="109" t="s">
        <v>92</v>
      </c>
      <c r="U117" s="113"/>
    </row>
    <row r="118" spans="1:21" x14ac:dyDescent="0.3">
      <c r="A118" s="140" t="s">
        <v>102</v>
      </c>
      <c r="B118" s="141"/>
      <c r="C118" s="141"/>
      <c r="D118" s="141"/>
      <c r="E118" s="141"/>
      <c r="F118" s="141"/>
      <c r="G118" s="141"/>
      <c r="H118" s="141"/>
      <c r="I118" s="141"/>
      <c r="J118" s="141"/>
      <c r="K118" s="142"/>
      <c r="L118" s="143">
        <v>0</v>
      </c>
      <c r="M118" s="144"/>
      <c r="N118" s="143">
        <f>N119+N121+N123</f>
        <v>379168</v>
      </c>
      <c r="O118" s="144"/>
      <c r="P118" s="143">
        <f>SUM(P119+P121+P123)</f>
        <v>228102.19999999998</v>
      </c>
      <c r="Q118" s="144"/>
      <c r="R118" s="111">
        <v>0</v>
      </c>
      <c r="S118" s="112"/>
      <c r="T118" s="146">
        <f t="shared" ref="T118" si="3">(P118/N118)*100</f>
        <v>60.158610431260016</v>
      </c>
      <c r="U118" s="147"/>
    </row>
    <row r="119" spans="1:21" x14ac:dyDescent="0.3">
      <c r="A119" s="135" t="s">
        <v>98</v>
      </c>
      <c r="B119" s="136"/>
      <c r="C119" s="136"/>
      <c r="D119" s="136"/>
      <c r="E119" s="136"/>
      <c r="F119" s="136"/>
      <c r="G119" s="136"/>
      <c r="H119" s="136"/>
      <c r="I119" s="136"/>
      <c r="J119" s="136"/>
      <c r="K119" s="137"/>
      <c r="L119" s="138">
        <v>0</v>
      </c>
      <c r="M119" s="139"/>
      <c r="N119" s="138">
        <f>SUM(N120)</f>
        <v>329808</v>
      </c>
      <c r="O119" s="139"/>
      <c r="P119" s="138">
        <f t="shared" ref="P119" si="4">SUM(P120)</f>
        <v>188069.34</v>
      </c>
      <c r="Q119" s="139"/>
      <c r="R119" s="120">
        <v>0</v>
      </c>
      <c r="S119" s="121"/>
      <c r="T119" s="122">
        <f t="shared" ref="T119:T120" si="5">(P119/N119)*100</f>
        <v>57.023886624945419</v>
      </c>
      <c r="U119" s="123"/>
    </row>
    <row r="120" spans="1:21" x14ac:dyDescent="0.3">
      <c r="A120" s="197" t="s">
        <v>96</v>
      </c>
      <c r="B120" s="198"/>
      <c r="C120" s="198"/>
      <c r="D120" s="198"/>
      <c r="E120" s="198"/>
      <c r="F120" s="198"/>
      <c r="G120" s="198"/>
      <c r="H120" s="198"/>
      <c r="I120" s="198"/>
      <c r="J120" s="48"/>
      <c r="K120" s="49"/>
      <c r="L120" s="138">
        <v>0</v>
      </c>
      <c r="M120" s="139"/>
      <c r="N120" s="138">
        <v>329808</v>
      </c>
      <c r="O120" s="139"/>
      <c r="P120" s="138">
        <v>188069.34</v>
      </c>
      <c r="Q120" s="139"/>
      <c r="R120" s="120">
        <v>0</v>
      </c>
      <c r="S120" s="121"/>
      <c r="T120" s="122">
        <f t="shared" si="5"/>
        <v>57.023886624945419</v>
      </c>
      <c r="U120" s="123"/>
    </row>
    <row r="121" spans="1:21" x14ac:dyDescent="0.3">
      <c r="A121" s="117" t="s">
        <v>208</v>
      </c>
      <c r="B121" s="118"/>
      <c r="C121" s="118"/>
      <c r="D121" s="118"/>
      <c r="E121" s="118"/>
      <c r="F121" s="118"/>
      <c r="G121" s="118"/>
      <c r="H121" s="118"/>
      <c r="I121" s="118"/>
      <c r="J121" s="48"/>
      <c r="K121" s="49"/>
      <c r="L121" s="138">
        <v>0</v>
      </c>
      <c r="M121" s="139"/>
      <c r="N121" s="138">
        <f>SUM(N122)</f>
        <v>9360</v>
      </c>
      <c r="O121" s="139"/>
      <c r="P121" s="138">
        <f t="shared" ref="P121" si="6">SUM(P122)</f>
        <v>4435.3599999999997</v>
      </c>
      <c r="Q121" s="139"/>
      <c r="R121" s="120">
        <v>0</v>
      </c>
      <c r="S121" s="121"/>
      <c r="T121" s="122">
        <f t="shared" ref="T121:T131" si="7">(P121/N121)*100</f>
        <v>47.386324786324785</v>
      </c>
      <c r="U121" s="123"/>
    </row>
    <row r="122" spans="1:21" x14ac:dyDescent="0.3">
      <c r="A122" s="132" t="s">
        <v>209</v>
      </c>
      <c r="B122" s="133"/>
      <c r="C122" s="133"/>
      <c r="D122" s="133"/>
      <c r="E122" s="133"/>
      <c r="F122" s="133"/>
      <c r="G122" s="133"/>
      <c r="H122" s="133"/>
      <c r="I122" s="133"/>
      <c r="J122" s="133"/>
      <c r="K122" s="134"/>
      <c r="L122" s="138">
        <v>0</v>
      </c>
      <c r="M122" s="139"/>
      <c r="N122" s="148">
        <v>9360</v>
      </c>
      <c r="O122" s="149"/>
      <c r="P122" s="148">
        <v>4435.3599999999997</v>
      </c>
      <c r="Q122" s="149"/>
      <c r="R122" s="120">
        <v>0</v>
      </c>
      <c r="S122" s="121"/>
      <c r="T122" s="122">
        <f t="shared" si="7"/>
        <v>47.386324786324785</v>
      </c>
      <c r="U122" s="123"/>
    </row>
    <row r="123" spans="1:21" x14ac:dyDescent="0.3">
      <c r="A123" s="135" t="s">
        <v>99</v>
      </c>
      <c r="B123" s="136"/>
      <c r="C123" s="136"/>
      <c r="D123" s="136"/>
      <c r="E123" s="136"/>
      <c r="F123" s="136"/>
      <c r="G123" s="136"/>
      <c r="H123" s="136"/>
      <c r="I123" s="136"/>
      <c r="J123" s="136"/>
      <c r="K123" s="137"/>
      <c r="L123" s="138">
        <v>0</v>
      </c>
      <c r="M123" s="139"/>
      <c r="N123" s="138">
        <f>SUM(N124)</f>
        <v>40000</v>
      </c>
      <c r="O123" s="139"/>
      <c r="P123" s="138">
        <f t="shared" ref="P123" si="8">SUM(P124)</f>
        <v>35597.5</v>
      </c>
      <c r="Q123" s="139"/>
      <c r="R123" s="120">
        <v>0</v>
      </c>
      <c r="S123" s="121"/>
      <c r="T123" s="122">
        <f t="shared" si="7"/>
        <v>88.993750000000006</v>
      </c>
      <c r="U123" s="123"/>
    </row>
    <row r="124" spans="1:21" x14ac:dyDescent="0.3">
      <c r="A124" s="132" t="s">
        <v>97</v>
      </c>
      <c r="B124" s="133"/>
      <c r="C124" s="133"/>
      <c r="D124" s="133"/>
      <c r="E124" s="133"/>
      <c r="F124" s="133"/>
      <c r="G124" s="133"/>
      <c r="H124" s="133"/>
      <c r="I124" s="133"/>
      <c r="J124" s="133"/>
      <c r="K124" s="134"/>
      <c r="L124" s="138">
        <v>0</v>
      </c>
      <c r="M124" s="139"/>
      <c r="N124" s="148">
        <v>40000</v>
      </c>
      <c r="O124" s="149"/>
      <c r="P124" s="148">
        <v>35597.5</v>
      </c>
      <c r="Q124" s="149"/>
      <c r="R124" s="120">
        <v>0</v>
      </c>
      <c r="S124" s="121"/>
      <c r="T124" s="122">
        <f t="shared" si="7"/>
        <v>88.993750000000006</v>
      </c>
      <c r="U124" s="123"/>
    </row>
    <row r="125" spans="1:21" x14ac:dyDescent="0.3">
      <c r="A125" s="140" t="s">
        <v>100</v>
      </c>
      <c r="B125" s="141"/>
      <c r="C125" s="141"/>
      <c r="D125" s="141"/>
      <c r="E125" s="141"/>
      <c r="F125" s="141"/>
      <c r="G125" s="141"/>
      <c r="H125" s="141"/>
      <c r="I125" s="141"/>
      <c r="J125" s="141"/>
      <c r="K125" s="142"/>
      <c r="L125" s="143">
        <v>0</v>
      </c>
      <c r="M125" s="144"/>
      <c r="N125" s="143">
        <f>SUM(N126+N128+N130)</f>
        <v>379168</v>
      </c>
      <c r="O125" s="144"/>
      <c r="P125" s="143">
        <f>SUM(P126+P128+P130)</f>
        <v>199886.82</v>
      </c>
      <c r="Q125" s="144"/>
      <c r="R125" s="111">
        <v>0</v>
      </c>
      <c r="S125" s="112"/>
      <c r="T125" s="146">
        <f t="shared" si="7"/>
        <v>52.717217697696007</v>
      </c>
      <c r="U125" s="147"/>
    </row>
    <row r="126" spans="1:21" x14ac:dyDescent="0.3">
      <c r="A126" s="135" t="s">
        <v>98</v>
      </c>
      <c r="B126" s="136"/>
      <c r="C126" s="136"/>
      <c r="D126" s="136"/>
      <c r="E126" s="136"/>
      <c r="F126" s="136"/>
      <c r="G126" s="136"/>
      <c r="H126" s="136"/>
      <c r="I126" s="136"/>
      <c r="J126" s="136"/>
      <c r="K126" s="137"/>
      <c r="L126" s="138">
        <v>0</v>
      </c>
      <c r="M126" s="139"/>
      <c r="N126" s="138">
        <f>SUM(N127)</f>
        <v>329808</v>
      </c>
      <c r="O126" s="139"/>
      <c r="P126" s="138">
        <f>SUM(P127)</f>
        <v>192229.22</v>
      </c>
      <c r="Q126" s="139"/>
      <c r="R126" s="120">
        <v>0</v>
      </c>
      <c r="S126" s="121"/>
      <c r="T126" s="122">
        <f t="shared" si="7"/>
        <v>58.285190171251159</v>
      </c>
      <c r="U126" s="123"/>
    </row>
    <row r="127" spans="1:21" x14ac:dyDescent="0.3">
      <c r="A127" s="132" t="s">
        <v>96</v>
      </c>
      <c r="B127" s="133"/>
      <c r="C127" s="133"/>
      <c r="D127" s="133"/>
      <c r="E127" s="133"/>
      <c r="F127" s="133"/>
      <c r="G127" s="133"/>
      <c r="H127" s="133"/>
      <c r="I127" s="133"/>
      <c r="J127" s="133"/>
      <c r="K127" s="134"/>
      <c r="L127" s="148">
        <v>0</v>
      </c>
      <c r="M127" s="149"/>
      <c r="N127" s="148">
        <v>329808</v>
      </c>
      <c r="O127" s="149"/>
      <c r="P127" s="148">
        <v>192229.22</v>
      </c>
      <c r="Q127" s="149"/>
      <c r="R127" s="120">
        <v>0</v>
      </c>
      <c r="S127" s="121"/>
      <c r="T127" s="122">
        <f t="shared" si="7"/>
        <v>58.285190171251159</v>
      </c>
      <c r="U127" s="123"/>
    </row>
    <row r="128" spans="1:21" x14ac:dyDescent="0.3">
      <c r="A128" s="117" t="s">
        <v>208</v>
      </c>
      <c r="B128" s="118"/>
      <c r="C128" s="118"/>
      <c r="D128" s="118"/>
      <c r="E128" s="118"/>
      <c r="F128" s="118"/>
      <c r="G128" s="118"/>
      <c r="H128" s="118"/>
      <c r="I128" s="118"/>
      <c r="J128" s="48"/>
      <c r="K128" s="49"/>
      <c r="L128" s="148">
        <v>0</v>
      </c>
      <c r="M128" s="149"/>
      <c r="N128" s="148">
        <f>SUM(N129)</f>
        <v>9360</v>
      </c>
      <c r="O128" s="149"/>
      <c r="P128" s="148">
        <f t="shared" ref="P128" si="9">SUM(P129)</f>
        <v>476</v>
      </c>
      <c r="Q128" s="149"/>
      <c r="R128" s="120">
        <v>0</v>
      </c>
      <c r="S128" s="121"/>
      <c r="T128" s="122">
        <f t="shared" si="7"/>
        <v>5.0854700854700852</v>
      </c>
      <c r="U128" s="123"/>
    </row>
    <row r="129" spans="1:21" x14ac:dyDescent="0.3">
      <c r="A129" s="132" t="s">
        <v>209</v>
      </c>
      <c r="B129" s="133"/>
      <c r="C129" s="133"/>
      <c r="D129" s="133"/>
      <c r="E129" s="133"/>
      <c r="F129" s="133"/>
      <c r="G129" s="133"/>
      <c r="H129" s="133"/>
      <c r="I129" s="133"/>
      <c r="J129" s="133"/>
      <c r="K129" s="134"/>
      <c r="L129" s="148">
        <v>0</v>
      </c>
      <c r="M129" s="149"/>
      <c r="N129" s="148">
        <v>9360</v>
      </c>
      <c r="O129" s="149"/>
      <c r="P129" s="148">
        <v>476</v>
      </c>
      <c r="Q129" s="149"/>
      <c r="R129" s="120">
        <v>0</v>
      </c>
      <c r="S129" s="121"/>
      <c r="T129" s="122">
        <f t="shared" si="7"/>
        <v>5.0854700854700852</v>
      </c>
      <c r="U129" s="123"/>
    </row>
    <row r="130" spans="1:21" x14ac:dyDescent="0.3">
      <c r="A130" s="71" t="s">
        <v>99</v>
      </c>
      <c r="B130" s="72"/>
      <c r="C130" s="72"/>
      <c r="D130" s="72"/>
      <c r="E130" s="72"/>
      <c r="F130" s="72"/>
      <c r="G130" s="72"/>
      <c r="H130" s="72"/>
      <c r="I130" s="72"/>
      <c r="J130" s="72"/>
      <c r="K130" s="72"/>
      <c r="L130" s="138">
        <v>0</v>
      </c>
      <c r="M130" s="139"/>
      <c r="N130" s="73">
        <f>SUM(N131)</f>
        <v>40000</v>
      </c>
      <c r="O130" s="72"/>
      <c r="P130" s="73">
        <f>SUM(P131)</f>
        <v>7181.6</v>
      </c>
      <c r="Q130" s="72"/>
      <c r="R130" s="120">
        <v>0</v>
      </c>
      <c r="S130" s="121"/>
      <c r="T130" s="122">
        <f t="shared" si="7"/>
        <v>17.954000000000001</v>
      </c>
      <c r="U130" s="123"/>
    </row>
    <row r="131" spans="1:21" ht="16.2" thickBot="1" x14ac:dyDescent="0.35">
      <c r="A131" s="201" t="s">
        <v>97</v>
      </c>
      <c r="B131" s="196"/>
      <c r="C131" s="196"/>
      <c r="D131" s="196"/>
      <c r="E131" s="196"/>
      <c r="F131" s="196"/>
      <c r="G131" s="196"/>
      <c r="H131" s="196"/>
      <c r="I131" s="196"/>
      <c r="J131" s="196"/>
      <c r="K131" s="196"/>
      <c r="L131" s="202">
        <v>0</v>
      </c>
      <c r="M131" s="203"/>
      <c r="N131" s="195">
        <v>40000</v>
      </c>
      <c r="O131" s="196"/>
      <c r="P131" s="195">
        <v>7181.6</v>
      </c>
      <c r="Q131" s="196"/>
      <c r="R131" s="120">
        <v>0</v>
      </c>
      <c r="S131" s="121"/>
      <c r="T131" s="122">
        <f t="shared" si="7"/>
        <v>17.954000000000001</v>
      </c>
      <c r="U131" s="123"/>
    </row>
    <row r="133" spans="1:21" ht="16.2" thickBot="1" x14ac:dyDescent="0.35">
      <c r="A133" s="6"/>
      <c r="B133" s="6"/>
      <c r="C133" s="6"/>
      <c r="D133" s="6"/>
    </row>
    <row r="134" spans="1:21" ht="16.2" thickBot="1" x14ac:dyDescent="0.35">
      <c r="A134" s="114" t="s">
        <v>33</v>
      </c>
      <c r="B134" s="115"/>
      <c r="C134" s="115"/>
      <c r="D134" s="115"/>
      <c r="E134" s="115"/>
      <c r="F134" s="115"/>
      <c r="G134" s="115"/>
      <c r="H134" s="115"/>
      <c r="I134" s="115"/>
      <c r="J134" s="115"/>
      <c r="K134" s="115"/>
      <c r="L134" s="115"/>
      <c r="M134" s="115"/>
      <c r="N134" s="115"/>
      <c r="O134" s="115"/>
      <c r="P134" s="115"/>
      <c r="Q134" s="115"/>
      <c r="R134" s="115"/>
      <c r="S134" s="115"/>
      <c r="T134" s="115"/>
      <c r="U134" s="116"/>
    </row>
    <row r="135" spans="1:21" x14ac:dyDescent="0.3">
      <c r="A135" s="88" t="s">
        <v>0</v>
      </c>
      <c r="B135" s="89"/>
      <c r="C135" s="89"/>
      <c r="D135" s="89"/>
      <c r="E135" s="89"/>
      <c r="F135" s="89"/>
      <c r="G135" s="89"/>
      <c r="H135" s="89"/>
      <c r="I135" s="89"/>
      <c r="J135" s="90"/>
      <c r="K135" s="41"/>
      <c r="L135" s="69" t="s">
        <v>86</v>
      </c>
      <c r="M135" s="68"/>
      <c r="N135" s="69" t="s">
        <v>154</v>
      </c>
      <c r="O135" s="69"/>
      <c r="P135" s="69" t="s">
        <v>155</v>
      </c>
      <c r="Q135" s="68"/>
      <c r="R135" s="69" t="s">
        <v>94</v>
      </c>
      <c r="S135" s="68"/>
      <c r="T135" s="69" t="s">
        <v>95</v>
      </c>
      <c r="U135" s="70"/>
    </row>
    <row r="136" spans="1:21" x14ac:dyDescent="0.3">
      <c r="A136" s="91"/>
      <c r="B136" s="92"/>
      <c r="C136" s="92"/>
      <c r="D136" s="92"/>
      <c r="E136" s="92"/>
      <c r="F136" s="92"/>
      <c r="G136" s="92"/>
      <c r="H136" s="92"/>
      <c r="I136" s="92"/>
      <c r="J136" s="92"/>
      <c r="K136" s="13"/>
      <c r="L136" s="109" t="s">
        <v>2</v>
      </c>
      <c r="M136" s="109"/>
      <c r="N136" s="109" t="s">
        <v>3</v>
      </c>
      <c r="O136" s="109"/>
      <c r="P136" s="109" t="s">
        <v>4</v>
      </c>
      <c r="Q136" s="109"/>
      <c r="R136" s="109" t="s">
        <v>93</v>
      </c>
      <c r="S136" s="109"/>
      <c r="T136" s="109" t="s">
        <v>92</v>
      </c>
      <c r="U136" s="113"/>
    </row>
    <row r="137" spans="1:21" x14ac:dyDescent="0.3">
      <c r="A137" s="124" t="s">
        <v>100</v>
      </c>
      <c r="B137" s="125"/>
      <c r="C137" s="125"/>
      <c r="D137" s="125"/>
      <c r="E137" s="125"/>
      <c r="F137" s="125"/>
      <c r="G137" s="125"/>
      <c r="H137" s="125"/>
      <c r="I137" s="125"/>
      <c r="J137" s="126"/>
      <c r="K137" s="13"/>
      <c r="L137" s="127">
        <v>0</v>
      </c>
      <c r="M137" s="127"/>
      <c r="N137" s="127">
        <f>SUM(N138)</f>
        <v>379168</v>
      </c>
      <c r="O137" s="127"/>
      <c r="P137" s="127">
        <f t="shared" ref="P137:P138" si="10">SUM(P138)</f>
        <v>199886.82</v>
      </c>
      <c r="Q137" s="127"/>
      <c r="R137" s="111">
        <v>0</v>
      </c>
      <c r="S137" s="112"/>
      <c r="T137" s="146">
        <f t="shared" ref="T137" si="11">(P137/N137)*100</f>
        <v>52.717217697696007</v>
      </c>
      <c r="U137" s="147"/>
    </row>
    <row r="138" spans="1:21" x14ac:dyDescent="0.3">
      <c r="A138" s="117" t="s">
        <v>101</v>
      </c>
      <c r="B138" s="118"/>
      <c r="C138" s="118"/>
      <c r="D138" s="118"/>
      <c r="E138" s="118"/>
      <c r="F138" s="118"/>
      <c r="G138" s="118"/>
      <c r="H138" s="118"/>
      <c r="I138" s="118"/>
      <c r="J138" s="119"/>
      <c r="K138" s="15"/>
      <c r="L138" s="110">
        <v>0</v>
      </c>
      <c r="M138" s="110"/>
      <c r="N138" s="110">
        <f>SUM(N139)</f>
        <v>379168</v>
      </c>
      <c r="O138" s="110"/>
      <c r="P138" s="110">
        <f t="shared" si="10"/>
        <v>199886.82</v>
      </c>
      <c r="Q138" s="110"/>
      <c r="R138" s="120">
        <v>0</v>
      </c>
      <c r="S138" s="121"/>
      <c r="T138" s="122">
        <f t="shared" ref="T138:T139" si="12">(P138/N138)*100</f>
        <v>52.717217697696007</v>
      </c>
      <c r="U138" s="123"/>
    </row>
    <row r="139" spans="1:21" ht="16.2" thickBot="1" x14ac:dyDescent="0.35">
      <c r="A139" s="163" t="s">
        <v>103</v>
      </c>
      <c r="B139" s="164"/>
      <c r="C139" s="164"/>
      <c r="D139" s="164"/>
      <c r="E139" s="164"/>
      <c r="F139" s="164"/>
      <c r="G139" s="164"/>
      <c r="H139" s="164"/>
      <c r="I139" s="164"/>
      <c r="J139" s="165"/>
      <c r="K139" s="14"/>
      <c r="L139" s="150">
        <v>0</v>
      </c>
      <c r="M139" s="150"/>
      <c r="N139" s="150">
        <v>379168</v>
      </c>
      <c r="O139" s="150"/>
      <c r="P139" s="166">
        <v>199886.82</v>
      </c>
      <c r="Q139" s="167"/>
      <c r="R139" s="168">
        <v>0</v>
      </c>
      <c r="S139" s="101"/>
      <c r="T139" s="161">
        <f t="shared" si="12"/>
        <v>52.717217697696007</v>
      </c>
      <c r="U139" s="162"/>
    </row>
    <row r="142" spans="1:21" s="3" customFormat="1" x14ac:dyDescent="0.3">
      <c r="B142" s="94" t="s">
        <v>34</v>
      </c>
      <c r="C142" s="94"/>
      <c r="D142" s="94"/>
      <c r="E142" s="94"/>
      <c r="F142" s="94"/>
      <c r="G142" s="94"/>
      <c r="H142" s="94"/>
      <c r="I142" s="94"/>
      <c r="J142" s="94"/>
      <c r="K142" s="94"/>
      <c r="L142" s="94"/>
      <c r="M142" s="94"/>
      <c r="N142" s="94"/>
      <c r="O142" s="94"/>
      <c r="P142" s="94"/>
      <c r="Q142" s="94"/>
      <c r="R142" s="94"/>
      <c r="S142" s="94"/>
      <c r="T142" s="94"/>
      <c r="U142" s="94"/>
    </row>
    <row r="143" spans="1:21" s="3" customFormat="1" x14ac:dyDescent="0.3">
      <c r="A143" s="5" t="s">
        <v>13</v>
      </c>
      <c r="B143" s="16"/>
      <c r="C143" s="17"/>
      <c r="D143" s="5"/>
      <c r="E143" s="5"/>
      <c r="F143" s="5"/>
      <c r="G143" s="5"/>
      <c r="H143" s="5"/>
      <c r="I143" s="5"/>
      <c r="J143" s="5"/>
      <c r="K143" s="5"/>
      <c r="L143" s="5"/>
      <c r="M143" s="5"/>
      <c r="N143" s="5"/>
      <c r="O143" s="1"/>
    </row>
    <row r="144" spans="1:21" s="3" customFormat="1" x14ac:dyDescent="0.3">
      <c r="B144" s="94" t="s">
        <v>35</v>
      </c>
      <c r="C144" s="94"/>
      <c r="D144" s="94"/>
      <c r="E144" s="94"/>
      <c r="F144" s="94"/>
      <c r="G144" s="94"/>
      <c r="H144" s="94"/>
      <c r="I144" s="94"/>
      <c r="J144" s="94"/>
      <c r="K144" s="94"/>
      <c r="L144" s="94"/>
      <c r="M144" s="94"/>
      <c r="N144" s="94"/>
      <c r="O144" s="94"/>
      <c r="P144" s="94"/>
      <c r="Q144" s="94"/>
      <c r="R144" s="94"/>
      <c r="S144" s="94"/>
      <c r="T144" s="94"/>
      <c r="U144" s="94"/>
    </row>
    <row r="145" spans="1:21" s="3" customFormat="1" x14ac:dyDescent="0.3">
      <c r="B145" s="2"/>
      <c r="C145" s="2"/>
      <c r="D145" s="2"/>
      <c r="E145" s="2"/>
      <c r="F145" s="2"/>
      <c r="G145" s="2"/>
      <c r="H145" s="2"/>
      <c r="I145" s="2"/>
      <c r="J145" s="2"/>
      <c r="K145" s="2"/>
      <c r="L145" s="2"/>
      <c r="M145" s="2"/>
      <c r="N145" s="2"/>
      <c r="O145" s="2"/>
      <c r="P145" s="2"/>
      <c r="Q145" s="2"/>
      <c r="R145" s="2"/>
      <c r="S145" s="2"/>
      <c r="T145" s="2"/>
      <c r="U145" s="2"/>
    </row>
    <row r="146" spans="1:21" s="3" customFormat="1" x14ac:dyDescent="0.3">
      <c r="A146" s="2"/>
      <c r="B146" s="2"/>
      <c r="C146" s="2"/>
      <c r="D146" s="2"/>
      <c r="E146" s="2"/>
      <c r="F146" s="2"/>
      <c r="G146" s="2"/>
      <c r="H146" s="2"/>
      <c r="I146" s="2"/>
      <c r="J146" s="2"/>
      <c r="K146" s="2"/>
      <c r="L146" s="2"/>
      <c r="M146" s="2"/>
      <c r="N146" s="2"/>
      <c r="O146" s="1"/>
    </row>
    <row r="147" spans="1:21" s="3" customFormat="1" ht="33" customHeight="1" x14ac:dyDescent="0.3">
      <c r="A147" s="20"/>
      <c r="B147" s="169" t="s">
        <v>210</v>
      </c>
      <c r="C147" s="169"/>
      <c r="D147" s="169"/>
      <c r="E147" s="169"/>
      <c r="F147" s="169"/>
      <c r="G147" s="169"/>
      <c r="H147" s="169"/>
      <c r="I147" s="169"/>
      <c r="J147" s="169"/>
      <c r="K147" s="169"/>
      <c r="L147" s="169"/>
      <c r="M147" s="169"/>
      <c r="N147" s="169"/>
      <c r="O147" s="169"/>
      <c r="P147" s="169"/>
      <c r="Q147" s="169"/>
      <c r="R147" s="169"/>
      <c r="S147" s="169"/>
      <c r="T147" s="169"/>
      <c r="U147" s="169"/>
    </row>
    <row r="148" spans="1:21" s="3" customFormat="1" ht="16.2" thickBot="1" x14ac:dyDescent="0.35">
      <c r="A148" s="4"/>
      <c r="B148" s="6"/>
      <c r="C148" s="6"/>
      <c r="D148" s="6"/>
      <c r="E148" s="6"/>
      <c r="F148" s="6"/>
      <c r="G148" s="6"/>
      <c r="H148" s="6"/>
      <c r="I148" s="6"/>
      <c r="J148" s="6"/>
      <c r="K148" s="6"/>
      <c r="L148" s="6"/>
      <c r="M148" s="6"/>
      <c r="N148" s="6"/>
      <c r="O148" s="1"/>
    </row>
    <row r="149" spans="1:21" s="3" customFormat="1" ht="25.5" customHeight="1" thickBot="1" x14ac:dyDescent="0.35">
      <c r="A149" s="4"/>
      <c r="B149" s="182" t="s">
        <v>114</v>
      </c>
      <c r="C149" s="183"/>
      <c r="D149" s="183"/>
      <c r="E149" s="183"/>
      <c r="F149" s="183"/>
      <c r="G149" s="183"/>
      <c r="H149" s="183"/>
      <c r="I149" s="183"/>
      <c r="J149" s="183"/>
      <c r="K149" s="183"/>
      <c r="L149" s="183"/>
      <c r="M149" s="183"/>
      <c r="N149" s="183"/>
      <c r="O149" s="183"/>
      <c r="P149" s="183"/>
      <c r="Q149" s="183"/>
      <c r="R149" s="183"/>
      <c r="S149" s="183"/>
      <c r="T149" s="183"/>
      <c r="U149" s="184"/>
    </row>
    <row r="150" spans="1:21" s="3" customFormat="1" ht="31.5" customHeight="1" x14ac:dyDescent="0.3">
      <c r="A150" s="1"/>
      <c r="B150" s="155" t="s">
        <v>0</v>
      </c>
      <c r="C150" s="156"/>
      <c r="D150" s="156"/>
      <c r="E150" s="156"/>
      <c r="F150" s="156"/>
      <c r="G150" s="156"/>
      <c r="H150" s="156"/>
      <c r="I150" s="156"/>
      <c r="J150" s="156"/>
      <c r="K150" s="156"/>
      <c r="L150" s="156"/>
      <c r="M150" s="156"/>
      <c r="N150" s="156"/>
      <c r="O150" s="157"/>
      <c r="P150" s="176" t="s">
        <v>154</v>
      </c>
      <c r="Q150" s="176"/>
      <c r="R150" s="176" t="s">
        <v>155</v>
      </c>
      <c r="S150" s="176"/>
      <c r="T150" s="199" t="s">
        <v>95</v>
      </c>
      <c r="U150" s="199"/>
    </row>
    <row r="151" spans="1:21" s="3" customFormat="1" x14ac:dyDescent="0.3">
      <c r="A151" s="1"/>
      <c r="B151" s="158"/>
      <c r="C151" s="159"/>
      <c r="D151" s="159"/>
      <c r="E151" s="159"/>
      <c r="F151" s="159"/>
      <c r="G151" s="159"/>
      <c r="H151" s="159"/>
      <c r="I151" s="159"/>
      <c r="J151" s="159"/>
      <c r="K151" s="159"/>
      <c r="L151" s="159"/>
      <c r="M151" s="159"/>
      <c r="N151" s="159"/>
      <c r="O151" s="160"/>
      <c r="P151" s="109">
        <v>1</v>
      </c>
      <c r="Q151" s="109"/>
      <c r="R151" s="109">
        <v>2</v>
      </c>
      <c r="S151" s="109"/>
      <c r="T151" s="200" t="s">
        <v>212</v>
      </c>
      <c r="U151" s="200"/>
    </row>
    <row r="152" spans="1:21" s="3" customFormat="1" x14ac:dyDescent="0.3">
      <c r="A152" s="1"/>
      <c r="B152" s="151" t="s">
        <v>115</v>
      </c>
      <c r="C152" s="151"/>
      <c r="D152" s="151"/>
      <c r="E152" s="151"/>
      <c r="F152" s="151"/>
      <c r="G152" s="151"/>
      <c r="H152" s="151"/>
      <c r="I152" s="151"/>
      <c r="J152" s="151"/>
      <c r="K152" s="151"/>
      <c r="L152" s="151"/>
      <c r="M152" s="151"/>
      <c r="N152" s="151"/>
      <c r="O152" s="151"/>
      <c r="P152" s="152">
        <f>SUM(P156+P158+P160)</f>
        <v>379168</v>
      </c>
      <c r="Q152" s="152"/>
      <c r="R152" s="152">
        <f>SUM(R156+R158+R160)</f>
        <v>199886.82</v>
      </c>
      <c r="S152" s="152"/>
      <c r="T152" s="146">
        <f>(R152/P152)*100</f>
        <v>52.717217697696007</v>
      </c>
      <c r="U152" s="147"/>
    </row>
    <row r="153" spans="1:21" s="3" customFormat="1" x14ac:dyDescent="0.3">
      <c r="A153" s="1"/>
      <c r="B153" s="51" t="s">
        <v>119</v>
      </c>
      <c r="C153" s="151" t="s">
        <v>225</v>
      </c>
      <c r="D153" s="151"/>
      <c r="E153" s="151"/>
      <c r="F153" s="151"/>
      <c r="G153" s="151"/>
      <c r="H153" s="151"/>
      <c r="I153" s="151"/>
      <c r="J153" s="151"/>
      <c r="K153" s="151"/>
      <c r="L153" s="151"/>
      <c r="M153" s="151"/>
      <c r="N153" s="151"/>
      <c r="O153" s="151"/>
      <c r="P153" s="152">
        <v>379168</v>
      </c>
      <c r="Q153" s="152"/>
      <c r="R153" s="152">
        <v>199886.82</v>
      </c>
      <c r="S153" s="152"/>
      <c r="T153" s="146">
        <f t="shared" ref="T153:T161" si="13">(R153/P153)*100</f>
        <v>52.717217697696007</v>
      </c>
      <c r="U153" s="147"/>
    </row>
    <row r="154" spans="1:21" s="3" customFormat="1" x14ac:dyDescent="0.3">
      <c r="A154" s="1"/>
      <c r="B154" s="51" t="s">
        <v>213</v>
      </c>
      <c r="C154" s="151" t="s">
        <v>215</v>
      </c>
      <c r="D154" s="151"/>
      <c r="E154" s="151"/>
      <c r="F154" s="151"/>
      <c r="G154" s="151"/>
      <c r="H154" s="151"/>
      <c r="I154" s="151"/>
      <c r="J154" s="151"/>
      <c r="K154" s="151"/>
      <c r="L154" s="151"/>
      <c r="M154" s="151"/>
      <c r="N154" s="151"/>
      <c r="O154" s="151"/>
      <c r="P154" s="152">
        <v>379168</v>
      </c>
      <c r="Q154" s="152"/>
      <c r="R154" s="152">
        <v>199886.82</v>
      </c>
      <c r="S154" s="152"/>
      <c r="T154" s="146">
        <f t="shared" si="13"/>
        <v>52.717217697696007</v>
      </c>
      <c r="U154" s="147"/>
    </row>
    <row r="155" spans="1:21" s="3" customFormat="1" ht="36" customHeight="1" x14ac:dyDescent="0.3">
      <c r="A155" s="1"/>
      <c r="B155" s="52" t="s">
        <v>214</v>
      </c>
      <c r="C155" s="153" t="s">
        <v>216</v>
      </c>
      <c r="D155" s="153"/>
      <c r="E155" s="153"/>
      <c r="F155" s="153"/>
      <c r="G155" s="153"/>
      <c r="H155" s="153"/>
      <c r="I155" s="153"/>
      <c r="J155" s="153"/>
      <c r="K155" s="153"/>
      <c r="L155" s="153"/>
      <c r="M155" s="153"/>
      <c r="N155" s="153"/>
      <c r="O155" s="154"/>
      <c r="P155" s="152">
        <v>379168</v>
      </c>
      <c r="Q155" s="152"/>
      <c r="R155" s="152">
        <v>199886.82</v>
      </c>
      <c r="S155" s="152"/>
      <c r="T155" s="146">
        <f t="shared" si="13"/>
        <v>52.717217697696007</v>
      </c>
      <c r="U155" s="147"/>
    </row>
    <row r="156" spans="1:21" s="3" customFormat="1" x14ac:dyDescent="0.3">
      <c r="A156" s="1"/>
      <c r="B156" s="21" t="s">
        <v>217</v>
      </c>
      <c r="C156" s="185" t="s">
        <v>106</v>
      </c>
      <c r="D156" s="185"/>
      <c r="E156" s="185"/>
      <c r="F156" s="185"/>
      <c r="G156" s="185"/>
      <c r="H156" s="185"/>
      <c r="I156" s="185"/>
      <c r="J156" s="185"/>
      <c r="K156" s="185"/>
      <c r="L156" s="185"/>
      <c r="M156" s="185"/>
      <c r="N156" s="185"/>
      <c r="O156" s="186"/>
      <c r="P156" s="187">
        <f>SUM(P157)</f>
        <v>329808</v>
      </c>
      <c r="Q156" s="188"/>
      <c r="R156" s="187">
        <f>SUM(R157)</f>
        <v>192229.22</v>
      </c>
      <c r="S156" s="188"/>
      <c r="T156" s="172">
        <f t="shared" si="13"/>
        <v>58.285190171251159</v>
      </c>
      <c r="U156" s="173"/>
    </row>
    <row r="157" spans="1:21" s="3" customFormat="1" x14ac:dyDescent="0.3">
      <c r="A157" s="1"/>
      <c r="B157" s="50" t="s">
        <v>116</v>
      </c>
      <c r="C157" s="189" t="s">
        <v>221</v>
      </c>
      <c r="D157" s="190"/>
      <c r="E157" s="190"/>
      <c r="F157" s="190"/>
      <c r="G157" s="190"/>
      <c r="H157" s="190"/>
      <c r="I157" s="190"/>
      <c r="J157" s="190"/>
      <c r="K157" s="190"/>
      <c r="L157" s="190"/>
      <c r="M157" s="190"/>
      <c r="N157" s="190"/>
      <c r="O157" s="191"/>
      <c r="P157" s="192">
        <v>329808</v>
      </c>
      <c r="Q157" s="192"/>
      <c r="R157" s="192">
        <v>192229.22</v>
      </c>
      <c r="S157" s="192"/>
      <c r="T157" s="172">
        <f t="shared" si="13"/>
        <v>58.285190171251159</v>
      </c>
      <c r="U157" s="173"/>
    </row>
    <row r="158" spans="1:21" s="3" customFormat="1" x14ac:dyDescent="0.3">
      <c r="A158" s="1"/>
      <c r="B158" s="21" t="s">
        <v>218</v>
      </c>
      <c r="C158" s="193" t="s">
        <v>222</v>
      </c>
      <c r="D158" s="185"/>
      <c r="E158" s="185"/>
      <c r="F158" s="185"/>
      <c r="G158" s="185"/>
      <c r="H158" s="185"/>
      <c r="I158" s="185"/>
      <c r="J158" s="185"/>
      <c r="K158" s="185"/>
      <c r="L158" s="185"/>
      <c r="M158" s="185"/>
      <c r="N158" s="185"/>
      <c r="O158" s="186"/>
      <c r="P158" s="187">
        <f>SUM(P159)</f>
        <v>9360</v>
      </c>
      <c r="Q158" s="188"/>
      <c r="R158" s="187">
        <f>SUM(R159)</f>
        <v>476</v>
      </c>
      <c r="S158" s="188"/>
      <c r="T158" s="172">
        <f t="shared" si="13"/>
        <v>5.0854700854700852</v>
      </c>
      <c r="U158" s="173"/>
    </row>
    <row r="159" spans="1:21" s="3" customFormat="1" x14ac:dyDescent="0.3">
      <c r="A159" s="1"/>
      <c r="B159" s="50" t="s">
        <v>219</v>
      </c>
      <c r="C159" s="189" t="s">
        <v>223</v>
      </c>
      <c r="D159" s="190"/>
      <c r="E159" s="190"/>
      <c r="F159" s="190"/>
      <c r="G159" s="190"/>
      <c r="H159" s="190"/>
      <c r="I159" s="190"/>
      <c r="J159" s="190"/>
      <c r="K159" s="190"/>
      <c r="L159" s="190"/>
      <c r="M159" s="190"/>
      <c r="N159" s="190"/>
      <c r="O159" s="191"/>
      <c r="P159" s="192">
        <v>9360</v>
      </c>
      <c r="Q159" s="192"/>
      <c r="R159" s="192">
        <v>476</v>
      </c>
      <c r="S159" s="192"/>
      <c r="T159" s="172">
        <f t="shared" si="13"/>
        <v>5.0854700854700852</v>
      </c>
      <c r="U159" s="173"/>
    </row>
    <row r="160" spans="1:21" s="3" customFormat="1" x14ac:dyDescent="0.3">
      <c r="A160" s="1"/>
      <c r="B160" s="21" t="s">
        <v>220</v>
      </c>
      <c r="C160" s="193" t="s">
        <v>107</v>
      </c>
      <c r="D160" s="185"/>
      <c r="E160" s="185"/>
      <c r="F160" s="185"/>
      <c r="G160" s="185"/>
      <c r="H160" s="185"/>
      <c r="I160" s="185"/>
      <c r="J160" s="185"/>
      <c r="K160" s="185"/>
      <c r="L160" s="185"/>
      <c r="M160" s="185"/>
      <c r="N160" s="185"/>
      <c r="O160" s="186"/>
      <c r="P160" s="187">
        <f>SUM(P161)</f>
        <v>40000</v>
      </c>
      <c r="Q160" s="188"/>
      <c r="R160" s="187">
        <f>SUM(R161)</f>
        <v>7181.6</v>
      </c>
      <c r="S160" s="188"/>
      <c r="T160" s="172">
        <f t="shared" si="13"/>
        <v>17.954000000000001</v>
      </c>
      <c r="U160" s="173"/>
    </row>
    <row r="161" spans="1:21" s="3" customFormat="1" x14ac:dyDescent="0.3">
      <c r="A161" s="1"/>
      <c r="B161" s="50" t="s">
        <v>118</v>
      </c>
      <c r="C161" s="189" t="s">
        <v>224</v>
      </c>
      <c r="D161" s="190"/>
      <c r="E161" s="190"/>
      <c r="F161" s="190"/>
      <c r="G161" s="190"/>
      <c r="H161" s="190"/>
      <c r="I161" s="190"/>
      <c r="J161" s="190"/>
      <c r="K161" s="190"/>
      <c r="L161" s="190"/>
      <c r="M161" s="190"/>
      <c r="N161" s="190"/>
      <c r="O161" s="191"/>
      <c r="P161" s="192">
        <v>40000</v>
      </c>
      <c r="Q161" s="192"/>
      <c r="R161" s="192">
        <v>7181.6</v>
      </c>
      <c r="S161" s="192"/>
      <c r="T161" s="172">
        <f t="shared" si="13"/>
        <v>17.954000000000001</v>
      </c>
      <c r="U161" s="173"/>
    </row>
    <row r="162" spans="1:21" s="3" customFormat="1" x14ac:dyDescent="0.3">
      <c r="A162" s="1"/>
      <c r="B162" s="18" t="s">
        <v>108</v>
      </c>
      <c r="C162" s="204" t="s">
        <v>104</v>
      </c>
      <c r="D162" s="204"/>
      <c r="E162" s="204"/>
      <c r="F162" s="204"/>
      <c r="G162" s="204"/>
      <c r="H162" s="204"/>
      <c r="I162" s="204"/>
      <c r="J162" s="204"/>
      <c r="K162" s="204"/>
      <c r="L162" s="204"/>
      <c r="M162" s="204"/>
      <c r="N162" s="204"/>
      <c r="O162" s="204"/>
      <c r="P162" s="205">
        <v>379168</v>
      </c>
      <c r="Q162" s="205"/>
      <c r="R162" s="205">
        <v>199886.82</v>
      </c>
      <c r="S162" s="205"/>
      <c r="T162" s="205">
        <f t="shared" ref="T162:T163" si="14">(R162/P162)*100</f>
        <v>52.717217697696007</v>
      </c>
      <c r="U162" s="205"/>
    </row>
    <row r="163" spans="1:21" s="3" customFormat="1" x14ac:dyDescent="0.3">
      <c r="A163" s="1"/>
      <c r="B163" s="18" t="s">
        <v>109</v>
      </c>
      <c r="C163" s="204" t="s">
        <v>105</v>
      </c>
      <c r="D163" s="204"/>
      <c r="E163" s="204"/>
      <c r="F163" s="204"/>
      <c r="G163" s="204"/>
      <c r="H163" s="204"/>
      <c r="I163" s="204"/>
      <c r="J163" s="204"/>
      <c r="K163" s="204"/>
      <c r="L163" s="204"/>
      <c r="M163" s="204"/>
      <c r="N163" s="204"/>
      <c r="O163" s="204"/>
      <c r="P163" s="205">
        <v>379168</v>
      </c>
      <c r="Q163" s="205"/>
      <c r="R163" s="205">
        <v>199886.82</v>
      </c>
      <c r="S163" s="205"/>
      <c r="T163" s="205">
        <f t="shared" si="14"/>
        <v>52.717217697696007</v>
      </c>
      <c r="U163" s="205"/>
    </row>
    <row r="164" spans="1:21" s="3" customFormat="1" x14ac:dyDescent="0.3">
      <c r="A164" s="1"/>
      <c r="B164" s="19" t="s">
        <v>110</v>
      </c>
      <c r="C164" s="194" t="s">
        <v>106</v>
      </c>
      <c r="D164" s="194"/>
      <c r="E164" s="194"/>
      <c r="F164" s="194"/>
      <c r="G164" s="194"/>
      <c r="H164" s="194"/>
      <c r="I164" s="194"/>
      <c r="J164" s="194"/>
      <c r="K164" s="194"/>
      <c r="L164" s="194"/>
      <c r="M164" s="194"/>
      <c r="N164" s="194"/>
      <c r="O164" s="194"/>
      <c r="P164" s="152">
        <f>SUM(P165)</f>
        <v>329808</v>
      </c>
      <c r="Q164" s="152"/>
      <c r="R164" s="152">
        <f>SUM(R165)</f>
        <v>192229.21999999994</v>
      </c>
      <c r="S164" s="152"/>
      <c r="T164" s="146">
        <f t="shared" ref="T164:T165" si="15">(R164/P164)*100</f>
        <v>58.285190171251131</v>
      </c>
      <c r="U164" s="147"/>
    </row>
    <row r="165" spans="1:21" s="3" customFormat="1" x14ac:dyDescent="0.3">
      <c r="A165" s="1"/>
      <c r="B165" s="19" t="s">
        <v>116</v>
      </c>
      <c r="C165" s="177" t="s">
        <v>117</v>
      </c>
      <c r="D165" s="178"/>
      <c r="E165" s="178"/>
      <c r="F165" s="178"/>
      <c r="G165" s="178"/>
      <c r="H165" s="178"/>
      <c r="I165" s="178"/>
      <c r="J165" s="178"/>
      <c r="K165" s="178"/>
      <c r="L165" s="178"/>
      <c r="M165" s="178"/>
      <c r="N165" s="178"/>
      <c r="O165" s="179"/>
      <c r="P165" s="152">
        <f>P166+P170+P192+P194</f>
        <v>329808</v>
      </c>
      <c r="Q165" s="152"/>
      <c r="R165" s="152">
        <f>R166+R170+R192+R194</f>
        <v>192229.21999999994</v>
      </c>
      <c r="S165" s="152"/>
      <c r="T165" s="146">
        <f t="shared" si="15"/>
        <v>58.285190171251131</v>
      </c>
      <c r="U165" s="147"/>
    </row>
    <row r="166" spans="1:21" s="3" customFormat="1" x14ac:dyDescent="0.3">
      <c r="B166" s="53" t="s">
        <v>36</v>
      </c>
      <c r="C166" s="180" t="s">
        <v>37</v>
      </c>
      <c r="D166" s="180"/>
      <c r="E166" s="180"/>
      <c r="F166" s="180"/>
      <c r="G166" s="180"/>
      <c r="H166" s="180"/>
      <c r="I166" s="180"/>
      <c r="J166" s="180"/>
      <c r="K166" s="180"/>
      <c r="L166" s="180"/>
      <c r="M166" s="180"/>
      <c r="N166" s="180"/>
      <c r="O166" s="180"/>
      <c r="P166" s="74">
        <v>160500</v>
      </c>
      <c r="Q166" s="75"/>
      <c r="R166" s="74">
        <f>SUM(R167:S169)</f>
        <v>81207.7</v>
      </c>
      <c r="S166" s="75"/>
      <c r="T166" s="170">
        <f t="shared" ref="T166:T194" si="16">(R166/P166)*100</f>
        <v>50.596697819314642</v>
      </c>
      <c r="U166" s="171"/>
    </row>
    <row r="167" spans="1:21" s="3" customFormat="1" x14ac:dyDescent="0.3">
      <c r="B167" s="54" t="s">
        <v>38</v>
      </c>
      <c r="C167" s="181" t="s">
        <v>39</v>
      </c>
      <c r="D167" s="181"/>
      <c r="E167" s="181"/>
      <c r="F167" s="181"/>
      <c r="G167" s="181"/>
      <c r="H167" s="181"/>
      <c r="I167" s="181"/>
      <c r="J167" s="181"/>
      <c r="K167" s="181"/>
      <c r="L167" s="181"/>
      <c r="M167" s="181"/>
      <c r="N167" s="181"/>
      <c r="O167" s="181"/>
      <c r="P167" s="106" t="s">
        <v>13</v>
      </c>
      <c r="Q167" s="75"/>
      <c r="R167" s="106">
        <v>63525.9</v>
      </c>
      <c r="S167" s="75"/>
      <c r="T167" s="170"/>
      <c r="U167" s="171"/>
    </row>
    <row r="168" spans="1:21" s="3" customFormat="1" x14ac:dyDescent="0.3">
      <c r="B168" s="54" t="s">
        <v>40</v>
      </c>
      <c r="C168" s="181" t="s">
        <v>41</v>
      </c>
      <c r="D168" s="181"/>
      <c r="E168" s="181"/>
      <c r="F168" s="181"/>
      <c r="G168" s="181"/>
      <c r="H168" s="181"/>
      <c r="I168" s="181"/>
      <c r="J168" s="181"/>
      <c r="K168" s="181"/>
      <c r="L168" s="181"/>
      <c r="M168" s="181"/>
      <c r="N168" s="181"/>
      <c r="O168" s="181"/>
      <c r="P168" s="106" t="s">
        <v>13</v>
      </c>
      <c r="Q168" s="75"/>
      <c r="R168" s="106">
        <v>7200</v>
      </c>
      <c r="S168" s="75"/>
      <c r="T168" s="170"/>
      <c r="U168" s="171"/>
    </row>
    <row r="169" spans="1:21" s="3" customFormat="1" x14ac:dyDescent="0.3">
      <c r="B169" s="54" t="s">
        <v>42</v>
      </c>
      <c r="C169" s="181" t="s">
        <v>43</v>
      </c>
      <c r="D169" s="181"/>
      <c r="E169" s="181"/>
      <c r="F169" s="181"/>
      <c r="G169" s="181"/>
      <c r="H169" s="181"/>
      <c r="I169" s="181"/>
      <c r="J169" s="181"/>
      <c r="K169" s="181"/>
      <c r="L169" s="181"/>
      <c r="M169" s="181"/>
      <c r="N169" s="181"/>
      <c r="O169" s="181"/>
      <c r="P169" s="106" t="s">
        <v>13</v>
      </c>
      <c r="Q169" s="75"/>
      <c r="R169" s="106">
        <v>10481.799999999999</v>
      </c>
      <c r="S169" s="75"/>
      <c r="T169" s="170"/>
      <c r="U169" s="171"/>
    </row>
    <row r="170" spans="1:21" s="3" customFormat="1" x14ac:dyDescent="0.3">
      <c r="B170" s="53" t="s">
        <v>44</v>
      </c>
      <c r="C170" s="180" t="s">
        <v>45</v>
      </c>
      <c r="D170" s="180"/>
      <c r="E170" s="180"/>
      <c r="F170" s="180"/>
      <c r="G170" s="180"/>
      <c r="H170" s="180"/>
      <c r="I170" s="180"/>
      <c r="J170" s="180"/>
      <c r="K170" s="180"/>
      <c r="L170" s="180"/>
      <c r="M170" s="180"/>
      <c r="N170" s="180"/>
      <c r="O170" s="180"/>
      <c r="P170" s="74">
        <v>145245</v>
      </c>
      <c r="Q170" s="75"/>
      <c r="R170" s="74">
        <f>SUM(R171:S191)</f>
        <v>98325.389999999985</v>
      </c>
      <c r="S170" s="75"/>
      <c r="T170" s="170">
        <f t="shared" si="16"/>
        <v>67.696230507074233</v>
      </c>
      <c r="U170" s="171"/>
    </row>
    <row r="171" spans="1:21" s="3" customFormat="1" x14ac:dyDescent="0.3">
      <c r="B171" s="54" t="s">
        <v>66</v>
      </c>
      <c r="C171" s="181" t="s">
        <v>67</v>
      </c>
      <c r="D171" s="181"/>
      <c r="E171" s="181"/>
      <c r="F171" s="181"/>
      <c r="G171" s="181"/>
      <c r="H171" s="181"/>
      <c r="I171" s="181"/>
      <c r="J171" s="181"/>
      <c r="K171" s="181"/>
      <c r="L171" s="181"/>
      <c r="M171" s="181"/>
      <c r="N171" s="181"/>
      <c r="O171" s="181"/>
      <c r="P171" s="106" t="s">
        <v>13</v>
      </c>
      <c r="Q171" s="75"/>
      <c r="R171" s="106">
        <v>75</v>
      </c>
      <c r="S171" s="75"/>
      <c r="T171" s="170"/>
      <c r="U171" s="171"/>
    </row>
    <row r="172" spans="1:21" s="3" customFormat="1" x14ac:dyDescent="0.3">
      <c r="B172" s="54" t="s">
        <v>46</v>
      </c>
      <c r="C172" s="181" t="s">
        <v>47</v>
      </c>
      <c r="D172" s="181"/>
      <c r="E172" s="181"/>
      <c r="F172" s="181"/>
      <c r="G172" s="181"/>
      <c r="H172" s="181"/>
      <c r="I172" s="181"/>
      <c r="J172" s="181"/>
      <c r="K172" s="181"/>
      <c r="L172" s="181"/>
      <c r="M172" s="181"/>
      <c r="N172" s="181"/>
      <c r="O172" s="181"/>
      <c r="P172" s="106" t="s">
        <v>13</v>
      </c>
      <c r="Q172" s="75"/>
      <c r="R172" s="106">
        <v>2185</v>
      </c>
      <c r="S172" s="75"/>
      <c r="T172" s="170"/>
      <c r="U172" s="171"/>
    </row>
    <row r="173" spans="1:21" s="3" customFormat="1" x14ac:dyDescent="0.3">
      <c r="B173" s="54" t="s">
        <v>48</v>
      </c>
      <c r="C173" s="181" t="s">
        <v>49</v>
      </c>
      <c r="D173" s="181"/>
      <c r="E173" s="181"/>
      <c r="F173" s="181"/>
      <c r="G173" s="181"/>
      <c r="H173" s="181"/>
      <c r="I173" s="181"/>
      <c r="J173" s="181"/>
      <c r="K173" s="181"/>
      <c r="L173" s="181"/>
      <c r="M173" s="181"/>
      <c r="N173" s="181"/>
      <c r="O173" s="181"/>
      <c r="P173" s="106" t="s">
        <v>13</v>
      </c>
      <c r="Q173" s="75"/>
      <c r="R173" s="106">
        <v>2235.04</v>
      </c>
      <c r="S173" s="75"/>
      <c r="T173" s="170"/>
      <c r="U173" s="171"/>
    </row>
    <row r="174" spans="1:21" s="3" customFormat="1" x14ac:dyDescent="0.3">
      <c r="B174" s="54" t="s">
        <v>226</v>
      </c>
      <c r="C174" s="181" t="s">
        <v>233</v>
      </c>
      <c r="D174" s="181"/>
      <c r="E174" s="181"/>
      <c r="F174" s="181"/>
      <c r="G174" s="181"/>
      <c r="H174" s="181"/>
      <c r="I174" s="181"/>
      <c r="J174" s="181"/>
      <c r="K174" s="181"/>
      <c r="L174" s="181"/>
      <c r="M174" s="181"/>
      <c r="N174" s="181"/>
      <c r="O174" s="181"/>
      <c r="P174" s="106" t="s">
        <v>13</v>
      </c>
      <c r="Q174" s="75"/>
      <c r="R174" s="106">
        <v>938.53</v>
      </c>
      <c r="S174" s="75"/>
      <c r="T174" s="170"/>
      <c r="U174" s="171"/>
    </row>
    <row r="175" spans="1:21" s="3" customFormat="1" x14ac:dyDescent="0.3">
      <c r="B175" s="54" t="s">
        <v>227</v>
      </c>
      <c r="C175" s="181" t="s">
        <v>234</v>
      </c>
      <c r="D175" s="181"/>
      <c r="E175" s="181"/>
      <c r="F175" s="181"/>
      <c r="G175" s="181"/>
      <c r="H175" s="181"/>
      <c r="I175" s="181"/>
      <c r="J175" s="181"/>
      <c r="K175" s="181"/>
      <c r="L175" s="181"/>
      <c r="M175" s="181"/>
      <c r="N175" s="181"/>
      <c r="O175" s="181"/>
      <c r="P175" s="106" t="s">
        <v>13</v>
      </c>
      <c r="Q175" s="75"/>
      <c r="R175" s="106">
        <v>9345.57</v>
      </c>
      <c r="S175" s="75"/>
      <c r="T175" s="170"/>
      <c r="U175" s="171"/>
    </row>
    <row r="176" spans="1:21" s="3" customFormat="1" x14ac:dyDescent="0.3">
      <c r="B176" s="54" t="s">
        <v>68</v>
      </c>
      <c r="C176" s="181" t="s">
        <v>69</v>
      </c>
      <c r="D176" s="181"/>
      <c r="E176" s="181"/>
      <c r="F176" s="181"/>
      <c r="G176" s="181"/>
      <c r="H176" s="181"/>
      <c r="I176" s="181"/>
      <c r="J176" s="181"/>
      <c r="K176" s="181"/>
      <c r="L176" s="181"/>
      <c r="M176" s="181"/>
      <c r="N176" s="181"/>
      <c r="O176" s="181"/>
      <c r="P176" s="106" t="s">
        <v>13</v>
      </c>
      <c r="Q176" s="75"/>
      <c r="R176" s="106">
        <v>64.680000000000007</v>
      </c>
      <c r="S176" s="75"/>
      <c r="T176" s="170"/>
      <c r="U176" s="171"/>
    </row>
    <row r="177" spans="2:21" s="3" customFormat="1" x14ac:dyDescent="0.3">
      <c r="B177" s="54" t="s">
        <v>50</v>
      </c>
      <c r="C177" s="181" t="s">
        <v>51</v>
      </c>
      <c r="D177" s="181"/>
      <c r="E177" s="181"/>
      <c r="F177" s="181"/>
      <c r="G177" s="181"/>
      <c r="H177" s="181"/>
      <c r="I177" s="181"/>
      <c r="J177" s="181"/>
      <c r="K177" s="181"/>
      <c r="L177" s="181"/>
      <c r="M177" s="181"/>
      <c r="N177" s="181"/>
      <c r="O177" s="181"/>
      <c r="P177" s="106" t="s">
        <v>13</v>
      </c>
      <c r="Q177" s="75"/>
      <c r="R177" s="106">
        <v>1070.3</v>
      </c>
      <c r="S177" s="75"/>
      <c r="T177" s="170"/>
      <c r="U177" s="171"/>
    </row>
    <row r="178" spans="2:21" s="3" customFormat="1" x14ac:dyDescent="0.3">
      <c r="B178" s="54" t="s">
        <v>52</v>
      </c>
      <c r="C178" s="181" t="s">
        <v>53</v>
      </c>
      <c r="D178" s="181"/>
      <c r="E178" s="181"/>
      <c r="F178" s="181"/>
      <c r="G178" s="181"/>
      <c r="H178" s="181"/>
      <c r="I178" s="181"/>
      <c r="J178" s="181"/>
      <c r="K178" s="181"/>
      <c r="L178" s="181"/>
      <c r="M178" s="181"/>
      <c r="N178" s="181"/>
      <c r="O178" s="181"/>
      <c r="P178" s="106" t="s">
        <v>13</v>
      </c>
      <c r="Q178" s="75"/>
      <c r="R178" s="106">
        <v>640.41999999999996</v>
      </c>
      <c r="S178" s="75"/>
      <c r="T178" s="170"/>
      <c r="U178" s="171"/>
    </row>
    <row r="179" spans="2:21" s="3" customFormat="1" x14ac:dyDescent="0.3">
      <c r="B179" s="54" t="s">
        <v>70</v>
      </c>
      <c r="C179" s="181" t="s">
        <v>71</v>
      </c>
      <c r="D179" s="181"/>
      <c r="E179" s="181"/>
      <c r="F179" s="181"/>
      <c r="G179" s="181"/>
      <c r="H179" s="181"/>
      <c r="I179" s="181"/>
      <c r="J179" s="181"/>
      <c r="K179" s="181"/>
      <c r="L179" s="181"/>
      <c r="M179" s="181"/>
      <c r="N179" s="181"/>
      <c r="O179" s="181"/>
      <c r="P179" s="106" t="s">
        <v>13</v>
      </c>
      <c r="Q179" s="75"/>
      <c r="R179" s="106">
        <v>2946.25</v>
      </c>
      <c r="S179" s="75"/>
      <c r="T179" s="170"/>
      <c r="U179" s="171"/>
    </row>
    <row r="180" spans="2:21" s="3" customFormat="1" x14ac:dyDescent="0.3">
      <c r="B180" s="54" t="s">
        <v>54</v>
      </c>
      <c r="C180" s="181" t="s">
        <v>55</v>
      </c>
      <c r="D180" s="181"/>
      <c r="E180" s="181"/>
      <c r="F180" s="181"/>
      <c r="G180" s="181"/>
      <c r="H180" s="181"/>
      <c r="I180" s="181"/>
      <c r="J180" s="181"/>
      <c r="K180" s="181"/>
      <c r="L180" s="181"/>
      <c r="M180" s="181"/>
      <c r="N180" s="181"/>
      <c r="O180" s="181"/>
      <c r="P180" s="106" t="s">
        <v>13</v>
      </c>
      <c r="Q180" s="75"/>
      <c r="R180" s="106">
        <v>3948.75</v>
      </c>
      <c r="S180" s="75"/>
      <c r="T180" s="170"/>
      <c r="U180" s="171"/>
    </row>
    <row r="181" spans="2:21" s="3" customFormat="1" x14ac:dyDescent="0.3">
      <c r="B181" s="54" t="s">
        <v>228</v>
      </c>
      <c r="C181" s="181" t="s">
        <v>235</v>
      </c>
      <c r="D181" s="181"/>
      <c r="E181" s="181"/>
      <c r="F181" s="181"/>
      <c r="G181" s="181"/>
      <c r="H181" s="181"/>
      <c r="I181" s="181"/>
      <c r="J181" s="181"/>
      <c r="K181" s="181"/>
      <c r="L181" s="181"/>
      <c r="M181" s="181"/>
      <c r="N181" s="181"/>
      <c r="O181" s="181"/>
      <c r="P181" s="106" t="s">
        <v>13</v>
      </c>
      <c r="Q181" s="75"/>
      <c r="R181" s="106">
        <v>639.79999999999995</v>
      </c>
      <c r="S181" s="75"/>
      <c r="T181" s="170"/>
      <c r="U181" s="171"/>
    </row>
    <row r="182" spans="2:21" s="3" customFormat="1" x14ac:dyDescent="0.3">
      <c r="B182" s="54" t="s">
        <v>72</v>
      </c>
      <c r="C182" s="181" t="s">
        <v>73</v>
      </c>
      <c r="D182" s="181"/>
      <c r="E182" s="181"/>
      <c r="F182" s="181"/>
      <c r="G182" s="181"/>
      <c r="H182" s="181"/>
      <c r="I182" s="181"/>
      <c r="J182" s="181"/>
      <c r="K182" s="181"/>
      <c r="L182" s="181"/>
      <c r="M182" s="181"/>
      <c r="N182" s="181"/>
      <c r="O182" s="181"/>
      <c r="P182" s="106" t="s">
        <v>13</v>
      </c>
      <c r="Q182" s="75"/>
      <c r="R182" s="106">
        <v>19406.71</v>
      </c>
      <c r="S182" s="75"/>
      <c r="T182" s="170"/>
      <c r="U182" s="171"/>
    </row>
    <row r="183" spans="2:21" s="3" customFormat="1" x14ac:dyDescent="0.3">
      <c r="B183" s="54" t="s">
        <v>229</v>
      </c>
      <c r="C183" s="181" t="s">
        <v>236</v>
      </c>
      <c r="D183" s="181"/>
      <c r="E183" s="181"/>
      <c r="F183" s="181"/>
      <c r="G183" s="181"/>
      <c r="H183" s="181"/>
      <c r="I183" s="181"/>
      <c r="J183" s="181"/>
      <c r="K183" s="181"/>
      <c r="L183" s="181"/>
      <c r="M183" s="181"/>
      <c r="N183" s="181"/>
      <c r="O183" s="181"/>
      <c r="P183" s="106" t="s">
        <v>13</v>
      </c>
      <c r="Q183" s="75"/>
      <c r="R183" s="106">
        <v>987.95</v>
      </c>
      <c r="S183" s="75"/>
      <c r="T183" s="170"/>
      <c r="U183" s="171"/>
    </row>
    <row r="184" spans="2:21" s="3" customFormat="1" x14ac:dyDescent="0.3">
      <c r="B184" s="54" t="s">
        <v>74</v>
      </c>
      <c r="C184" s="181" t="s">
        <v>75</v>
      </c>
      <c r="D184" s="181"/>
      <c r="E184" s="181"/>
      <c r="F184" s="181"/>
      <c r="G184" s="181"/>
      <c r="H184" s="181"/>
      <c r="I184" s="181"/>
      <c r="J184" s="181"/>
      <c r="K184" s="181"/>
      <c r="L184" s="181"/>
      <c r="M184" s="181"/>
      <c r="N184" s="181"/>
      <c r="O184" s="181"/>
      <c r="P184" s="106" t="s">
        <v>13</v>
      </c>
      <c r="Q184" s="75"/>
      <c r="R184" s="106">
        <v>21096.79</v>
      </c>
      <c r="S184" s="75"/>
      <c r="T184" s="170"/>
      <c r="U184" s="171"/>
    </row>
    <row r="185" spans="2:21" s="3" customFormat="1" x14ac:dyDescent="0.3">
      <c r="B185" s="54" t="s">
        <v>56</v>
      </c>
      <c r="C185" s="181" t="s">
        <v>57</v>
      </c>
      <c r="D185" s="181"/>
      <c r="E185" s="181"/>
      <c r="F185" s="181"/>
      <c r="G185" s="181"/>
      <c r="H185" s="181"/>
      <c r="I185" s="181"/>
      <c r="J185" s="181"/>
      <c r="K185" s="181"/>
      <c r="L185" s="181"/>
      <c r="M185" s="181"/>
      <c r="N185" s="181"/>
      <c r="O185" s="181"/>
      <c r="P185" s="106" t="s">
        <v>13</v>
      </c>
      <c r="Q185" s="75"/>
      <c r="R185" s="106">
        <v>19351.5</v>
      </c>
      <c r="S185" s="75"/>
      <c r="T185" s="170"/>
      <c r="U185" s="171"/>
    </row>
    <row r="186" spans="2:21" s="3" customFormat="1" x14ac:dyDescent="0.3">
      <c r="B186" s="54" t="s">
        <v>58</v>
      </c>
      <c r="C186" s="181" t="s">
        <v>59</v>
      </c>
      <c r="D186" s="181"/>
      <c r="E186" s="181"/>
      <c r="F186" s="181"/>
      <c r="G186" s="181"/>
      <c r="H186" s="181"/>
      <c r="I186" s="181"/>
      <c r="J186" s="181"/>
      <c r="K186" s="181"/>
      <c r="L186" s="181"/>
      <c r="M186" s="181"/>
      <c r="N186" s="181"/>
      <c r="O186" s="181"/>
      <c r="P186" s="106" t="s">
        <v>13</v>
      </c>
      <c r="Q186" s="75"/>
      <c r="R186" s="106">
        <v>6000.67</v>
      </c>
      <c r="S186" s="75"/>
      <c r="T186" s="170"/>
      <c r="U186" s="171"/>
    </row>
    <row r="187" spans="2:21" s="3" customFormat="1" x14ac:dyDescent="0.3">
      <c r="B187" s="54" t="s">
        <v>230</v>
      </c>
      <c r="C187" s="181" t="s">
        <v>237</v>
      </c>
      <c r="D187" s="181"/>
      <c r="E187" s="181"/>
      <c r="F187" s="181"/>
      <c r="G187" s="181"/>
      <c r="H187" s="181"/>
      <c r="I187" s="181"/>
      <c r="J187" s="181"/>
      <c r="K187" s="181"/>
      <c r="L187" s="181"/>
      <c r="M187" s="181"/>
      <c r="N187" s="181"/>
      <c r="O187" s="181"/>
      <c r="P187" s="106" t="s">
        <v>13</v>
      </c>
      <c r="Q187" s="75"/>
      <c r="R187" s="106">
        <v>600</v>
      </c>
      <c r="S187" s="75"/>
      <c r="T187" s="170"/>
      <c r="U187" s="171"/>
    </row>
    <row r="188" spans="2:21" s="3" customFormat="1" x14ac:dyDescent="0.3">
      <c r="B188" s="54" t="s">
        <v>60</v>
      </c>
      <c r="C188" s="181" t="s">
        <v>61</v>
      </c>
      <c r="D188" s="181"/>
      <c r="E188" s="181"/>
      <c r="F188" s="181"/>
      <c r="G188" s="181"/>
      <c r="H188" s="181"/>
      <c r="I188" s="181"/>
      <c r="J188" s="181"/>
      <c r="K188" s="181"/>
      <c r="L188" s="181"/>
      <c r="M188" s="181"/>
      <c r="N188" s="181"/>
      <c r="O188" s="181"/>
      <c r="P188" s="106" t="s">
        <v>13</v>
      </c>
      <c r="Q188" s="75"/>
      <c r="R188" s="106">
        <v>2001.36</v>
      </c>
      <c r="S188" s="75"/>
      <c r="T188" s="170"/>
      <c r="U188" s="171"/>
    </row>
    <row r="189" spans="2:21" s="3" customFormat="1" x14ac:dyDescent="0.3">
      <c r="B189" s="54" t="s">
        <v>76</v>
      </c>
      <c r="C189" s="181" t="s">
        <v>77</v>
      </c>
      <c r="D189" s="181"/>
      <c r="E189" s="181"/>
      <c r="F189" s="181"/>
      <c r="G189" s="181"/>
      <c r="H189" s="181"/>
      <c r="I189" s="181"/>
      <c r="J189" s="181"/>
      <c r="K189" s="181"/>
      <c r="L189" s="181"/>
      <c r="M189" s="181"/>
      <c r="N189" s="181"/>
      <c r="O189" s="181"/>
      <c r="P189" s="106" t="s">
        <v>13</v>
      </c>
      <c r="Q189" s="75"/>
      <c r="R189" s="106">
        <v>512.86</v>
      </c>
      <c r="S189" s="75"/>
      <c r="T189" s="170"/>
      <c r="U189" s="171"/>
    </row>
    <row r="190" spans="2:21" s="3" customFormat="1" x14ac:dyDescent="0.3">
      <c r="B190" s="54" t="s">
        <v>62</v>
      </c>
      <c r="C190" s="181" t="s">
        <v>88</v>
      </c>
      <c r="D190" s="181"/>
      <c r="E190" s="181"/>
      <c r="F190" s="181"/>
      <c r="G190" s="181"/>
      <c r="H190" s="181"/>
      <c r="I190" s="181"/>
      <c r="J190" s="181"/>
      <c r="K190" s="181"/>
      <c r="L190" s="181"/>
      <c r="M190" s="181"/>
      <c r="N190" s="181"/>
      <c r="O190" s="181"/>
      <c r="P190" s="106" t="s">
        <v>13</v>
      </c>
      <c r="Q190" s="75"/>
      <c r="R190" s="106">
        <v>738.65</v>
      </c>
      <c r="S190" s="75"/>
      <c r="T190" s="170"/>
      <c r="U190" s="171"/>
    </row>
    <row r="191" spans="2:21" s="3" customFormat="1" x14ac:dyDescent="0.3">
      <c r="B191" s="54" t="s">
        <v>231</v>
      </c>
      <c r="C191" s="181" t="s">
        <v>63</v>
      </c>
      <c r="D191" s="181"/>
      <c r="E191" s="181"/>
      <c r="F191" s="181"/>
      <c r="G191" s="181"/>
      <c r="H191" s="181"/>
      <c r="I191" s="181"/>
      <c r="J191" s="181"/>
      <c r="K191" s="181"/>
      <c r="L191" s="181"/>
      <c r="M191" s="181"/>
      <c r="N191" s="181"/>
      <c r="O191" s="181"/>
      <c r="P191" s="106" t="s">
        <v>13</v>
      </c>
      <c r="Q191" s="75"/>
      <c r="R191" s="106">
        <v>3539.56</v>
      </c>
      <c r="S191" s="75"/>
      <c r="T191" s="170"/>
      <c r="U191" s="171"/>
    </row>
    <row r="192" spans="2:21" s="3" customFormat="1" x14ac:dyDescent="0.3">
      <c r="B192" s="53" t="s">
        <v>64</v>
      </c>
      <c r="C192" s="180" t="s">
        <v>65</v>
      </c>
      <c r="D192" s="180"/>
      <c r="E192" s="180"/>
      <c r="F192" s="180"/>
      <c r="G192" s="180"/>
      <c r="H192" s="180"/>
      <c r="I192" s="180"/>
      <c r="J192" s="180"/>
      <c r="K192" s="180"/>
      <c r="L192" s="180"/>
      <c r="M192" s="180"/>
      <c r="N192" s="180"/>
      <c r="O192" s="180"/>
      <c r="P192" s="74">
        <v>1700</v>
      </c>
      <c r="Q192" s="75"/>
      <c r="R192" s="74">
        <f>SUM(R193)</f>
        <v>819.05</v>
      </c>
      <c r="S192" s="75"/>
      <c r="T192" s="170">
        <f t="shared" si="16"/>
        <v>48.179411764705883</v>
      </c>
      <c r="U192" s="171"/>
    </row>
    <row r="193" spans="2:21" s="3" customFormat="1" x14ac:dyDescent="0.3">
      <c r="B193" s="54" t="s">
        <v>87</v>
      </c>
      <c r="C193" s="181" t="s">
        <v>89</v>
      </c>
      <c r="D193" s="181"/>
      <c r="E193" s="181"/>
      <c r="F193" s="181"/>
      <c r="G193" s="181"/>
      <c r="H193" s="181"/>
      <c r="I193" s="181"/>
      <c r="J193" s="181"/>
      <c r="K193" s="181"/>
      <c r="L193" s="181"/>
      <c r="M193" s="181"/>
      <c r="N193" s="181"/>
      <c r="O193" s="181"/>
      <c r="P193" s="106" t="s">
        <v>13</v>
      </c>
      <c r="Q193" s="75"/>
      <c r="R193" s="106">
        <v>819.05</v>
      </c>
      <c r="S193" s="75"/>
      <c r="T193" s="170"/>
      <c r="U193" s="171"/>
    </row>
    <row r="194" spans="2:21" s="3" customFormat="1" x14ac:dyDescent="0.3">
      <c r="B194" s="53" t="s">
        <v>78</v>
      </c>
      <c r="C194" s="180" t="s">
        <v>79</v>
      </c>
      <c r="D194" s="180"/>
      <c r="E194" s="180"/>
      <c r="F194" s="180"/>
      <c r="G194" s="180"/>
      <c r="H194" s="180"/>
      <c r="I194" s="180"/>
      <c r="J194" s="180"/>
      <c r="K194" s="180"/>
      <c r="L194" s="180"/>
      <c r="M194" s="180"/>
      <c r="N194" s="180"/>
      <c r="O194" s="180"/>
      <c r="P194" s="74">
        <v>22363</v>
      </c>
      <c r="Q194" s="75"/>
      <c r="R194" s="74">
        <f>SUM(R195:S198)</f>
        <v>11877.08</v>
      </c>
      <c r="S194" s="75"/>
      <c r="T194" s="170">
        <f t="shared" si="16"/>
        <v>53.110405580646599</v>
      </c>
      <c r="U194" s="171"/>
    </row>
    <row r="195" spans="2:21" s="3" customFormat="1" x14ac:dyDescent="0.3">
      <c r="B195" s="54" t="s">
        <v>90</v>
      </c>
      <c r="C195" s="181" t="s">
        <v>111</v>
      </c>
      <c r="D195" s="181"/>
      <c r="E195" s="181"/>
      <c r="F195" s="181"/>
      <c r="G195" s="181"/>
      <c r="H195" s="181"/>
      <c r="I195" s="181"/>
      <c r="J195" s="181"/>
      <c r="K195" s="181"/>
      <c r="L195" s="181"/>
      <c r="M195" s="181"/>
      <c r="N195" s="181"/>
      <c r="O195" s="181"/>
      <c r="P195" s="106" t="s">
        <v>13</v>
      </c>
      <c r="Q195" s="75"/>
      <c r="R195" s="106">
        <v>1523.69</v>
      </c>
      <c r="S195" s="75"/>
      <c r="T195" s="170"/>
      <c r="U195" s="171"/>
    </row>
    <row r="196" spans="2:21" s="3" customFormat="1" x14ac:dyDescent="0.3">
      <c r="B196" s="54" t="s">
        <v>232</v>
      </c>
      <c r="C196" s="181" t="s">
        <v>238</v>
      </c>
      <c r="D196" s="181"/>
      <c r="E196" s="181"/>
      <c r="F196" s="181"/>
      <c r="G196" s="181"/>
      <c r="H196" s="181"/>
      <c r="I196" s="181"/>
      <c r="J196" s="181"/>
      <c r="K196" s="181"/>
      <c r="L196" s="181"/>
      <c r="M196" s="181"/>
      <c r="N196" s="181"/>
      <c r="O196" s="181"/>
      <c r="P196" s="106" t="s">
        <v>13</v>
      </c>
      <c r="Q196" s="75"/>
      <c r="R196" s="106">
        <v>36.08</v>
      </c>
      <c r="S196" s="75"/>
      <c r="T196" s="170"/>
      <c r="U196" s="171"/>
    </row>
    <row r="197" spans="2:21" s="3" customFormat="1" x14ac:dyDescent="0.3">
      <c r="B197" s="54" t="s">
        <v>80</v>
      </c>
      <c r="C197" s="181" t="s">
        <v>81</v>
      </c>
      <c r="D197" s="181"/>
      <c r="E197" s="181"/>
      <c r="F197" s="181"/>
      <c r="G197" s="181"/>
      <c r="H197" s="181"/>
      <c r="I197" s="181"/>
      <c r="J197" s="181"/>
      <c r="K197" s="181"/>
      <c r="L197" s="181"/>
      <c r="M197" s="181"/>
      <c r="N197" s="181"/>
      <c r="O197" s="181"/>
      <c r="P197" s="106" t="s">
        <v>13</v>
      </c>
      <c r="Q197" s="75"/>
      <c r="R197" s="106">
        <v>9539.31</v>
      </c>
      <c r="S197" s="75"/>
      <c r="T197" s="170"/>
      <c r="U197" s="171"/>
    </row>
    <row r="198" spans="2:21" s="3" customFormat="1" x14ac:dyDescent="0.3">
      <c r="B198" s="54" t="s">
        <v>91</v>
      </c>
      <c r="C198" s="181" t="s">
        <v>112</v>
      </c>
      <c r="D198" s="181"/>
      <c r="E198" s="181"/>
      <c r="F198" s="181"/>
      <c r="G198" s="181"/>
      <c r="H198" s="181"/>
      <c r="I198" s="181"/>
      <c r="J198" s="181"/>
      <c r="K198" s="181"/>
      <c r="L198" s="181"/>
      <c r="M198" s="181"/>
      <c r="N198" s="181"/>
      <c r="O198" s="181"/>
      <c r="P198" s="106" t="s">
        <v>13</v>
      </c>
      <c r="Q198" s="75"/>
      <c r="R198" s="106">
        <v>778</v>
      </c>
      <c r="S198" s="75"/>
      <c r="T198" s="170"/>
      <c r="U198" s="171"/>
    </row>
    <row r="199" spans="2:21" s="3" customFormat="1" x14ac:dyDescent="0.3">
      <c r="B199" s="55" t="s">
        <v>218</v>
      </c>
      <c r="C199" s="194" t="s">
        <v>239</v>
      </c>
      <c r="D199" s="194"/>
      <c r="E199" s="194"/>
      <c r="F199" s="194"/>
      <c r="G199" s="194"/>
      <c r="H199" s="194"/>
      <c r="I199" s="194"/>
      <c r="J199" s="194"/>
      <c r="K199" s="194"/>
      <c r="L199" s="194"/>
      <c r="M199" s="194"/>
      <c r="N199" s="194"/>
      <c r="O199" s="194"/>
      <c r="P199" s="215">
        <f>SUM(P200)</f>
        <v>9360</v>
      </c>
      <c r="Q199" s="129"/>
      <c r="R199" s="215">
        <f>SUM(R200)</f>
        <v>476</v>
      </c>
      <c r="S199" s="129"/>
      <c r="T199" s="174">
        <f t="shared" ref="T199:T210" si="17">(R199/P199)*100</f>
        <v>5.0854700854700852</v>
      </c>
      <c r="U199" s="175"/>
    </row>
    <row r="200" spans="2:21" s="3" customFormat="1" x14ac:dyDescent="0.3">
      <c r="B200" s="55" t="s">
        <v>219</v>
      </c>
      <c r="C200" s="194" t="s">
        <v>223</v>
      </c>
      <c r="D200" s="194"/>
      <c r="E200" s="194"/>
      <c r="F200" s="194"/>
      <c r="G200" s="194"/>
      <c r="H200" s="194"/>
      <c r="I200" s="194"/>
      <c r="J200" s="194"/>
      <c r="K200" s="194"/>
      <c r="L200" s="194"/>
      <c r="M200" s="194"/>
      <c r="N200" s="194"/>
      <c r="O200" s="194"/>
      <c r="P200" s="215">
        <f>SUM(P201:Q202)</f>
        <v>9360</v>
      </c>
      <c r="Q200" s="129"/>
      <c r="R200" s="215">
        <f>SUM(R201:S202)</f>
        <v>476</v>
      </c>
      <c r="S200" s="129"/>
      <c r="T200" s="174">
        <f t="shared" si="17"/>
        <v>5.0854700854700852</v>
      </c>
      <c r="U200" s="175"/>
    </row>
    <row r="201" spans="2:21" s="3" customFormat="1" x14ac:dyDescent="0.3">
      <c r="B201" s="57">
        <v>32</v>
      </c>
      <c r="C201" s="180" t="s">
        <v>45</v>
      </c>
      <c r="D201" s="180"/>
      <c r="E201" s="180"/>
      <c r="F201" s="180"/>
      <c r="G201" s="180"/>
      <c r="H201" s="180"/>
      <c r="I201" s="180"/>
      <c r="J201" s="180"/>
      <c r="K201" s="180"/>
      <c r="L201" s="180"/>
      <c r="M201" s="180"/>
      <c r="N201" s="180"/>
      <c r="O201" s="180"/>
      <c r="P201" s="74">
        <v>2000</v>
      </c>
      <c r="Q201" s="75"/>
      <c r="R201" s="74">
        <v>0</v>
      </c>
      <c r="S201" s="75"/>
      <c r="T201" s="170">
        <f t="shared" si="17"/>
        <v>0</v>
      </c>
      <c r="U201" s="171"/>
    </row>
    <row r="202" spans="2:21" x14ac:dyDescent="0.3">
      <c r="B202" s="57">
        <v>42</v>
      </c>
      <c r="C202" s="180" t="s">
        <v>79</v>
      </c>
      <c r="D202" s="180"/>
      <c r="E202" s="180"/>
      <c r="F202" s="180"/>
      <c r="G202" s="180"/>
      <c r="H202" s="180"/>
      <c r="I202" s="180"/>
      <c r="J202" s="180"/>
      <c r="K202" s="180"/>
      <c r="L202" s="180"/>
      <c r="M202" s="180"/>
      <c r="N202" s="180"/>
      <c r="O202" s="180"/>
      <c r="P202" s="74">
        <v>7360</v>
      </c>
      <c r="Q202" s="75"/>
      <c r="R202" s="74">
        <v>476</v>
      </c>
      <c r="S202" s="75"/>
      <c r="T202" s="170">
        <f t="shared" si="17"/>
        <v>6.4673913043478262</v>
      </c>
      <c r="U202" s="171"/>
    </row>
    <row r="203" spans="2:21" x14ac:dyDescent="0.3">
      <c r="B203" s="56">
        <v>4227</v>
      </c>
      <c r="C203" s="181" t="s">
        <v>81</v>
      </c>
      <c r="D203" s="181"/>
      <c r="E203" s="181"/>
      <c r="F203" s="181"/>
      <c r="G203" s="181"/>
      <c r="H203" s="181"/>
      <c r="I203" s="181"/>
      <c r="J203" s="181"/>
      <c r="K203" s="181"/>
      <c r="L203" s="181"/>
      <c r="M203" s="181"/>
      <c r="N203" s="181"/>
      <c r="O203" s="181"/>
      <c r="P203" s="106"/>
      <c r="Q203" s="75"/>
      <c r="R203" s="106">
        <v>476</v>
      </c>
      <c r="S203" s="75"/>
      <c r="T203" s="170"/>
      <c r="U203" s="171"/>
    </row>
    <row r="204" spans="2:21" x14ac:dyDescent="0.3">
      <c r="B204" s="55" t="s">
        <v>220</v>
      </c>
      <c r="C204" s="194" t="s">
        <v>107</v>
      </c>
      <c r="D204" s="194"/>
      <c r="E204" s="194"/>
      <c r="F204" s="194"/>
      <c r="G204" s="194"/>
      <c r="H204" s="194"/>
      <c r="I204" s="194"/>
      <c r="J204" s="194"/>
      <c r="K204" s="194"/>
      <c r="L204" s="194"/>
      <c r="M204" s="194"/>
      <c r="N204" s="194"/>
      <c r="O204" s="194"/>
      <c r="P204" s="215">
        <f>SUM(P205)</f>
        <v>40000</v>
      </c>
      <c r="Q204" s="129"/>
      <c r="R204" s="215">
        <f>SUM(R205)</f>
        <v>7181.6</v>
      </c>
      <c r="S204" s="129"/>
      <c r="T204" s="174">
        <f t="shared" si="17"/>
        <v>17.954000000000001</v>
      </c>
      <c r="U204" s="175"/>
    </row>
    <row r="205" spans="2:21" x14ac:dyDescent="0.3">
      <c r="B205" s="55" t="s">
        <v>118</v>
      </c>
      <c r="C205" s="194" t="s">
        <v>224</v>
      </c>
      <c r="D205" s="194"/>
      <c r="E205" s="194"/>
      <c r="F205" s="194"/>
      <c r="G205" s="194"/>
      <c r="H205" s="194"/>
      <c r="I205" s="194"/>
      <c r="J205" s="194"/>
      <c r="K205" s="194"/>
      <c r="L205" s="194"/>
      <c r="M205" s="194"/>
      <c r="N205" s="194"/>
      <c r="O205" s="194"/>
      <c r="P205" s="215">
        <f>SUM(P206+P207+P210)</f>
        <v>40000</v>
      </c>
      <c r="Q205" s="129"/>
      <c r="R205" s="215">
        <f>SUM(R206+R207+R210)</f>
        <v>7181.6</v>
      </c>
      <c r="S205" s="129"/>
      <c r="T205" s="174">
        <f t="shared" si="17"/>
        <v>17.954000000000001</v>
      </c>
      <c r="U205" s="175"/>
    </row>
    <row r="206" spans="2:21" x14ac:dyDescent="0.3">
      <c r="B206" s="57">
        <v>32</v>
      </c>
      <c r="C206" s="180" t="s">
        <v>45</v>
      </c>
      <c r="D206" s="180"/>
      <c r="E206" s="180"/>
      <c r="F206" s="180"/>
      <c r="G206" s="180"/>
      <c r="H206" s="180"/>
      <c r="I206" s="180"/>
      <c r="J206" s="180"/>
      <c r="K206" s="180"/>
      <c r="L206" s="180"/>
      <c r="M206" s="180"/>
      <c r="N206" s="180"/>
      <c r="O206" s="180"/>
      <c r="P206" s="74">
        <v>26000</v>
      </c>
      <c r="Q206" s="75"/>
      <c r="R206" s="74">
        <v>0</v>
      </c>
      <c r="S206" s="75"/>
      <c r="T206" s="170">
        <f t="shared" si="17"/>
        <v>0</v>
      </c>
      <c r="U206" s="171"/>
    </row>
    <row r="207" spans="2:21" x14ac:dyDescent="0.3">
      <c r="B207" s="57">
        <v>42</v>
      </c>
      <c r="C207" s="180" t="s">
        <v>79</v>
      </c>
      <c r="D207" s="180"/>
      <c r="E207" s="180"/>
      <c r="F207" s="180"/>
      <c r="G207" s="180"/>
      <c r="H207" s="180"/>
      <c r="I207" s="180"/>
      <c r="J207" s="180"/>
      <c r="K207" s="180"/>
      <c r="L207" s="180"/>
      <c r="M207" s="180"/>
      <c r="N207" s="180"/>
      <c r="O207" s="180"/>
      <c r="P207" s="74">
        <v>9000</v>
      </c>
      <c r="Q207" s="75"/>
      <c r="R207" s="74">
        <v>7181.6</v>
      </c>
      <c r="S207" s="75"/>
      <c r="T207" s="170">
        <f t="shared" si="17"/>
        <v>79.795555555555566</v>
      </c>
      <c r="U207" s="171"/>
    </row>
    <row r="208" spans="2:21" x14ac:dyDescent="0.3">
      <c r="B208" s="56">
        <v>4223</v>
      </c>
      <c r="C208" s="181" t="s">
        <v>240</v>
      </c>
      <c r="D208" s="181"/>
      <c r="E208" s="181"/>
      <c r="F208" s="181"/>
      <c r="G208" s="181"/>
      <c r="H208" s="181"/>
      <c r="I208" s="181"/>
      <c r="J208" s="181"/>
      <c r="K208" s="181"/>
      <c r="L208" s="181"/>
      <c r="M208" s="181"/>
      <c r="N208" s="181"/>
      <c r="O208" s="181"/>
      <c r="P208" s="106" t="s">
        <v>13</v>
      </c>
      <c r="Q208" s="75"/>
      <c r="R208" s="106">
        <v>3833.61</v>
      </c>
      <c r="S208" s="75"/>
      <c r="T208" s="170"/>
      <c r="U208" s="171"/>
    </row>
    <row r="209" spans="2:21" x14ac:dyDescent="0.3">
      <c r="B209" s="56">
        <v>4227</v>
      </c>
      <c r="C209" s="181" t="s">
        <v>81</v>
      </c>
      <c r="D209" s="181"/>
      <c r="E209" s="181"/>
      <c r="F209" s="181"/>
      <c r="G209" s="181"/>
      <c r="H209" s="181"/>
      <c r="I209" s="181"/>
      <c r="J209" s="181"/>
      <c r="K209" s="181"/>
      <c r="L209" s="181"/>
      <c r="M209" s="181"/>
      <c r="N209" s="181"/>
      <c r="O209" s="181"/>
      <c r="P209" s="106" t="s">
        <v>13</v>
      </c>
      <c r="Q209" s="75"/>
      <c r="R209" s="106">
        <v>3347.99</v>
      </c>
      <c r="S209" s="75"/>
      <c r="T209" s="170"/>
      <c r="U209" s="171"/>
    </row>
    <row r="210" spans="2:21" ht="16.2" thickBot="1" x14ac:dyDescent="0.35">
      <c r="B210" s="58">
        <v>45</v>
      </c>
      <c r="C210" s="214" t="s">
        <v>241</v>
      </c>
      <c r="D210" s="214"/>
      <c r="E210" s="214"/>
      <c r="F210" s="214"/>
      <c r="G210" s="214"/>
      <c r="H210" s="214"/>
      <c r="I210" s="214"/>
      <c r="J210" s="214"/>
      <c r="K210" s="214"/>
      <c r="L210" s="214"/>
      <c r="M210" s="214"/>
      <c r="N210" s="214"/>
      <c r="O210" s="214"/>
      <c r="P210" s="211">
        <v>5000</v>
      </c>
      <c r="Q210" s="101"/>
      <c r="R210" s="211">
        <v>0</v>
      </c>
      <c r="S210" s="101"/>
      <c r="T210" s="216">
        <f t="shared" si="17"/>
        <v>0</v>
      </c>
      <c r="U210" s="217"/>
    </row>
  </sheetData>
  <mergeCells count="855">
    <mergeCell ref="T209:U209"/>
    <mergeCell ref="T210:U210"/>
    <mergeCell ref="T200:U200"/>
    <mergeCell ref="T201:U201"/>
    <mergeCell ref="T202:U202"/>
    <mergeCell ref="T203:U203"/>
    <mergeCell ref="T204:U204"/>
    <mergeCell ref="T205:U205"/>
    <mergeCell ref="T206:U206"/>
    <mergeCell ref="T207:U207"/>
    <mergeCell ref="T208:U208"/>
    <mergeCell ref="P208:Q208"/>
    <mergeCell ref="P209:Q209"/>
    <mergeCell ref="P210:Q210"/>
    <mergeCell ref="R199:S199"/>
    <mergeCell ref="R200:S200"/>
    <mergeCell ref="R201:S201"/>
    <mergeCell ref="R202:S202"/>
    <mergeCell ref="R203:S203"/>
    <mergeCell ref="R204:S204"/>
    <mergeCell ref="R205:S205"/>
    <mergeCell ref="R206:S206"/>
    <mergeCell ref="R207:S207"/>
    <mergeCell ref="R208:S208"/>
    <mergeCell ref="R209:S209"/>
    <mergeCell ref="R210:S210"/>
    <mergeCell ref="P199:Q199"/>
    <mergeCell ref="P200:Q200"/>
    <mergeCell ref="P201:Q201"/>
    <mergeCell ref="P202:Q202"/>
    <mergeCell ref="P203:Q203"/>
    <mergeCell ref="P204:Q204"/>
    <mergeCell ref="P205:Q205"/>
    <mergeCell ref="P206:Q206"/>
    <mergeCell ref="P207:Q207"/>
    <mergeCell ref="C206:O206"/>
    <mergeCell ref="C207:O207"/>
    <mergeCell ref="C208:O208"/>
    <mergeCell ref="C209:O209"/>
    <mergeCell ref="C210:O210"/>
    <mergeCell ref="C199:O199"/>
    <mergeCell ref="C200:O200"/>
    <mergeCell ref="C204:O204"/>
    <mergeCell ref="C205:O205"/>
    <mergeCell ref="C201:O201"/>
    <mergeCell ref="C202:O202"/>
    <mergeCell ref="C203:O203"/>
    <mergeCell ref="A107:L107"/>
    <mergeCell ref="M107:N107"/>
    <mergeCell ref="O107:P107"/>
    <mergeCell ref="Q107:R107"/>
    <mergeCell ref="S107:T107"/>
    <mergeCell ref="U107:V107"/>
    <mergeCell ref="A47:L47"/>
    <mergeCell ref="M47:N47"/>
    <mergeCell ref="O47:P47"/>
    <mergeCell ref="Q47:R47"/>
    <mergeCell ref="S47:T47"/>
    <mergeCell ref="U47:V47"/>
    <mergeCell ref="A48:L48"/>
    <mergeCell ref="M48:N48"/>
    <mergeCell ref="O48:P48"/>
    <mergeCell ref="Q48:R48"/>
    <mergeCell ref="S48:T48"/>
    <mergeCell ref="U48:V48"/>
    <mergeCell ref="A105:L105"/>
    <mergeCell ref="M105:N105"/>
    <mergeCell ref="O105:P105"/>
    <mergeCell ref="Q105:R105"/>
    <mergeCell ref="S105:T105"/>
    <mergeCell ref="U105:V105"/>
    <mergeCell ref="A102:L102"/>
    <mergeCell ref="M102:N102"/>
    <mergeCell ref="O102:P102"/>
    <mergeCell ref="Q102:R102"/>
    <mergeCell ref="S102:T102"/>
    <mergeCell ref="U102:V102"/>
    <mergeCell ref="A106:L106"/>
    <mergeCell ref="M106:N106"/>
    <mergeCell ref="O106:P106"/>
    <mergeCell ref="Q106:R106"/>
    <mergeCell ref="S106:T106"/>
    <mergeCell ref="U106:V106"/>
    <mergeCell ref="A103:L103"/>
    <mergeCell ref="M103:N103"/>
    <mergeCell ref="O103:P103"/>
    <mergeCell ref="Q103:R103"/>
    <mergeCell ref="S103:T103"/>
    <mergeCell ref="U103:V103"/>
    <mergeCell ref="A104:L104"/>
    <mergeCell ref="M104:N104"/>
    <mergeCell ref="O104:P104"/>
    <mergeCell ref="Q104:R104"/>
    <mergeCell ref="S104:T104"/>
    <mergeCell ref="U104:V104"/>
    <mergeCell ref="A100:L100"/>
    <mergeCell ref="M100:N100"/>
    <mergeCell ref="O100:P100"/>
    <mergeCell ref="Q100:R100"/>
    <mergeCell ref="S100:T100"/>
    <mergeCell ref="U100:V100"/>
    <mergeCell ref="A101:L101"/>
    <mergeCell ref="M101:N101"/>
    <mergeCell ref="O101:P101"/>
    <mergeCell ref="Q101:R101"/>
    <mergeCell ref="S101:T101"/>
    <mergeCell ref="U101:V101"/>
    <mergeCell ref="A97:L97"/>
    <mergeCell ref="M97:N97"/>
    <mergeCell ref="O97:P97"/>
    <mergeCell ref="Q97:R97"/>
    <mergeCell ref="S97:T97"/>
    <mergeCell ref="U97:V97"/>
    <mergeCell ref="S98:T98"/>
    <mergeCell ref="U98:V98"/>
    <mergeCell ref="A99:L99"/>
    <mergeCell ref="M99:N99"/>
    <mergeCell ref="O99:P99"/>
    <mergeCell ref="Q99:R99"/>
    <mergeCell ref="S99:T99"/>
    <mergeCell ref="U99:V99"/>
    <mergeCell ref="A95:L95"/>
    <mergeCell ref="M95:N95"/>
    <mergeCell ref="O95:P95"/>
    <mergeCell ref="Q95:R95"/>
    <mergeCell ref="S95:T95"/>
    <mergeCell ref="U95:V95"/>
    <mergeCell ref="A96:L96"/>
    <mergeCell ref="M96:N96"/>
    <mergeCell ref="O96:P96"/>
    <mergeCell ref="Q96:R96"/>
    <mergeCell ref="S96:T96"/>
    <mergeCell ref="U96:V96"/>
    <mergeCell ref="A93:L93"/>
    <mergeCell ref="M93:N93"/>
    <mergeCell ref="O93:P93"/>
    <mergeCell ref="Q93:R93"/>
    <mergeCell ref="S93:T93"/>
    <mergeCell ref="U93:V93"/>
    <mergeCell ref="A94:L94"/>
    <mergeCell ref="M94:N94"/>
    <mergeCell ref="O94:P94"/>
    <mergeCell ref="Q94:R94"/>
    <mergeCell ref="S94:T94"/>
    <mergeCell ref="U94:V94"/>
    <mergeCell ref="A91:L91"/>
    <mergeCell ref="M91:N91"/>
    <mergeCell ref="O91:P91"/>
    <mergeCell ref="Q91:R91"/>
    <mergeCell ref="S91:T91"/>
    <mergeCell ref="U91:V91"/>
    <mergeCell ref="A92:L92"/>
    <mergeCell ref="M92:N92"/>
    <mergeCell ref="O92:P92"/>
    <mergeCell ref="Q92:R92"/>
    <mergeCell ref="S92:T92"/>
    <mergeCell ref="U92:V92"/>
    <mergeCell ref="A87:L87"/>
    <mergeCell ref="M87:N87"/>
    <mergeCell ref="O87:P87"/>
    <mergeCell ref="A90:L90"/>
    <mergeCell ref="M90:N90"/>
    <mergeCell ref="O90:P90"/>
    <mergeCell ref="Q90:R90"/>
    <mergeCell ref="S90:T90"/>
    <mergeCell ref="U90:V90"/>
    <mergeCell ref="A88:L88"/>
    <mergeCell ref="M88:N88"/>
    <mergeCell ref="O88:P88"/>
    <mergeCell ref="Q88:R88"/>
    <mergeCell ref="S88:T88"/>
    <mergeCell ref="U88:V88"/>
    <mergeCell ref="A89:L89"/>
    <mergeCell ref="M89:N89"/>
    <mergeCell ref="O89:P89"/>
    <mergeCell ref="Q89:R89"/>
    <mergeCell ref="S89:T89"/>
    <mergeCell ref="U89:V89"/>
    <mergeCell ref="A85:L85"/>
    <mergeCell ref="M85:N85"/>
    <mergeCell ref="O85:P85"/>
    <mergeCell ref="Q85:R85"/>
    <mergeCell ref="S85:T85"/>
    <mergeCell ref="U85:V85"/>
    <mergeCell ref="A86:L86"/>
    <mergeCell ref="M86:N86"/>
    <mergeCell ref="O86:P86"/>
    <mergeCell ref="Q86:R86"/>
    <mergeCell ref="S86:T86"/>
    <mergeCell ref="U86:V86"/>
    <mergeCell ref="A78:L78"/>
    <mergeCell ref="M78:N78"/>
    <mergeCell ref="O78:P78"/>
    <mergeCell ref="Q78:R78"/>
    <mergeCell ref="S78:T78"/>
    <mergeCell ref="U78:V78"/>
    <mergeCell ref="A79:L79"/>
    <mergeCell ref="M79:N79"/>
    <mergeCell ref="O79:P79"/>
    <mergeCell ref="Q79:R79"/>
    <mergeCell ref="S79:T79"/>
    <mergeCell ref="U79:V79"/>
    <mergeCell ref="A76:L76"/>
    <mergeCell ref="M76:N76"/>
    <mergeCell ref="O76:P76"/>
    <mergeCell ref="Q76:R76"/>
    <mergeCell ref="S76:T76"/>
    <mergeCell ref="U76:V76"/>
    <mergeCell ref="A77:L77"/>
    <mergeCell ref="M77:N77"/>
    <mergeCell ref="O77:P77"/>
    <mergeCell ref="Q77:R77"/>
    <mergeCell ref="S77:T77"/>
    <mergeCell ref="U77:V77"/>
    <mergeCell ref="A74:L74"/>
    <mergeCell ref="M74:N74"/>
    <mergeCell ref="O74:P74"/>
    <mergeCell ref="Q74:R74"/>
    <mergeCell ref="S74:T74"/>
    <mergeCell ref="U74:V74"/>
    <mergeCell ref="A75:L75"/>
    <mergeCell ref="M75:N75"/>
    <mergeCell ref="O75:P75"/>
    <mergeCell ref="Q75:R75"/>
    <mergeCell ref="S75:T75"/>
    <mergeCell ref="U75:V75"/>
    <mergeCell ref="A72:L72"/>
    <mergeCell ref="M72:N72"/>
    <mergeCell ref="O72:P72"/>
    <mergeCell ref="Q72:R72"/>
    <mergeCell ref="S72:T72"/>
    <mergeCell ref="U72:V72"/>
    <mergeCell ref="A73:L73"/>
    <mergeCell ref="M73:N73"/>
    <mergeCell ref="O73:P73"/>
    <mergeCell ref="Q73:R73"/>
    <mergeCell ref="S73:T73"/>
    <mergeCell ref="U73:V73"/>
    <mergeCell ref="O70:P70"/>
    <mergeCell ref="Q70:R70"/>
    <mergeCell ref="S70:T70"/>
    <mergeCell ref="U70:V70"/>
    <mergeCell ref="A71:L71"/>
    <mergeCell ref="M71:N71"/>
    <mergeCell ref="O71:P71"/>
    <mergeCell ref="Q71:R71"/>
    <mergeCell ref="S71:T71"/>
    <mergeCell ref="U71:V71"/>
    <mergeCell ref="O68:P68"/>
    <mergeCell ref="Q68:R68"/>
    <mergeCell ref="S68:T68"/>
    <mergeCell ref="U68:V68"/>
    <mergeCell ref="A69:L69"/>
    <mergeCell ref="M69:N69"/>
    <mergeCell ref="O69:P69"/>
    <mergeCell ref="Q69:R69"/>
    <mergeCell ref="S69:T69"/>
    <mergeCell ref="U69:V69"/>
    <mergeCell ref="O66:P66"/>
    <mergeCell ref="Q66:R66"/>
    <mergeCell ref="S66:T66"/>
    <mergeCell ref="U66:V66"/>
    <mergeCell ref="A67:L67"/>
    <mergeCell ref="M67:N67"/>
    <mergeCell ref="O67:P67"/>
    <mergeCell ref="Q67:R67"/>
    <mergeCell ref="S67:T67"/>
    <mergeCell ref="U67:V67"/>
    <mergeCell ref="O64:P64"/>
    <mergeCell ref="Q64:R64"/>
    <mergeCell ref="S64:T64"/>
    <mergeCell ref="U64:V64"/>
    <mergeCell ref="A65:L65"/>
    <mergeCell ref="M65:N65"/>
    <mergeCell ref="O65:P65"/>
    <mergeCell ref="Q65:R65"/>
    <mergeCell ref="S65:T65"/>
    <mergeCell ref="U65:V65"/>
    <mergeCell ref="A61:L61"/>
    <mergeCell ref="M61:N61"/>
    <mergeCell ref="O61:P61"/>
    <mergeCell ref="Q61:R61"/>
    <mergeCell ref="S61:T61"/>
    <mergeCell ref="U61:V61"/>
    <mergeCell ref="A62:L62"/>
    <mergeCell ref="M62:N62"/>
    <mergeCell ref="O62:P62"/>
    <mergeCell ref="Q62:R62"/>
    <mergeCell ref="S62:T62"/>
    <mergeCell ref="U62:V62"/>
    <mergeCell ref="A59:L59"/>
    <mergeCell ref="M59:N59"/>
    <mergeCell ref="O59:P59"/>
    <mergeCell ref="Q59:R59"/>
    <mergeCell ref="S59:T59"/>
    <mergeCell ref="U59:V59"/>
    <mergeCell ref="A60:L60"/>
    <mergeCell ref="M60:N60"/>
    <mergeCell ref="O60:P60"/>
    <mergeCell ref="Q60:R60"/>
    <mergeCell ref="S60:T60"/>
    <mergeCell ref="U60:V60"/>
    <mergeCell ref="O57:P57"/>
    <mergeCell ref="Q57:R57"/>
    <mergeCell ref="S57:T57"/>
    <mergeCell ref="U57:V57"/>
    <mergeCell ref="A58:L58"/>
    <mergeCell ref="M58:N58"/>
    <mergeCell ref="O58:P58"/>
    <mergeCell ref="Q58:R58"/>
    <mergeCell ref="S58:T58"/>
    <mergeCell ref="U58:V58"/>
    <mergeCell ref="M55:N55"/>
    <mergeCell ref="O55:P55"/>
    <mergeCell ref="Q55:R55"/>
    <mergeCell ref="S55:T55"/>
    <mergeCell ref="U55:V55"/>
    <mergeCell ref="A53:L53"/>
    <mergeCell ref="M53:N53"/>
    <mergeCell ref="O53:P53"/>
    <mergeCell ref="Q53:R53"/>
    <mergeCell ref="R164:S164"/>
    <mergeCell ref="T164:U164"/>
    <mergeCell ref="C162:O162"/>
    <mergeCell ref="C163:O163"/>
    <mergeCell ref="P162:Q162"/>
    <mergeCell ref="P163:Q163"/>
    <mergeCell ref="R162:S162"/>
    <mergeCell ref="R163:S163"/>
    <mergeCell ref="T162:U162"/>
    <mergeCell ref="T163:U163"/>
    <mergeCell ref="R160:S160"/>
    <mergeCell ref="R161:S161"/>
    <mergeCell ref="T160:U160"/>
    <mergeCell ref="T161:U161"/>
    <mergeCell ref="C158:O158"/>
    <mergeCell ref="C159:O159"/>
    <mergeCell ref="P158:Q158"/>
    <mergeCell ref="P159:Q159"/>
    <mergeCell ref="R158:S158"/>
    <mergeCell ref="R159:S159"/>
    <mergeCell ref="T158:U158"/>
    <mergeCell ref="T159:U159"/>
    <mergeCell ref="R157:S157"/>
    <mergeCell ref="T157:U157"/>
    <mergeCell ref="A128:I128"/>
    <mergeCell ref="L128:M128"/>
    <mergeCell ref="L129:M129"/>
    <mergeCell ref="N128:O128"/>
    <mergeCell ref="P128:Q128"/>
    <mergeCell ref="R128:S128"/>
    <mergeCell ref="T128:U128"/>
    <mergeCell ref="N129:O129"/>
    <mergeCell ref="P129:Q129"/>
    <mergeCell ref="R129:S129"/>
    <mergeCell ref="T129:U129"/>
    <mergeCell ref="T150:U150"/>
    <mergeCell ref="T151:U151"/>
    <mergeCell ref="P130:Q130"/>
    <mergeCell ref="A130:K130"/>
    <mergeCell ref="L130:M130"/>
    <mergeCell ref="N130:O130"/>
    <mergeCell ref="R130:S130"/>
    <mergeCell ref="T130:U130"/>
    <mergeCell ref="A131:K131"/>
    <mergeCell ref="L131:M131"/>
    <mergeCell ref="N131:O131"/>
    <mergeCell ref="S52:T52"/>
    <mergeCell ref="U52:V52"/>
    <mergeCell ref="A52:L52"/>
    <mergeCell ref="A121:I121"/>
    <mergeCell ref="L121:M121"/>
    <mergeCell ref="N121:O121"/>
    <mergeCell ref="P121:Q121"/>
    <mergeCell ref="R121:S121"/>
    <mergeCell ref="T121:U121"/>
    <mergeCell ref="A120:I120"/>
    <mergeCell ref="L120:M120"/>
    <mergeCell ref="N120:O120"/>
    <mergeCell ref="P120:Q120"/>
    <mergeCell ref="R120:S120"/>
    <mergeCell ref="T120:U120"/>
    <mergeCell ref="S53:T53"/>
    <mergeCell ref="U53:V53"/>
    <mergeCell ref="A54:L54"/>
    <mergeCell ref="M54:N54"/>
    <mergeCell ref="O54:P54"/>
    <mergeCell ref="Q54:R54"/>
    <mergeCell ref="S54:T54"/>
    <mergeCell ref="U54:V54"/>
    <mergeCell ref="A55:L55"/>
    <mergeCell ref="P131:Q131"/>
    <mergeCell ref="R131:S131"/>
    <mergeCell ref="T131:U131"/>
    <mergeCell ref="A125:K125"/>
    <mergeCell ref="P187:Q187"/>
    <mergeCell ref="P188:Q188"/>
    <mergeCell ref="P189:Q189"/>
    <mergeCell ref="R188:S188"/>
    <mergeCell ref="R189:S189"/>
    <mergeCell ref="R181:S181"/>
    <mergeCell ref="R182:S182"/>
    <mergeCell ref="R183:S183"/>
    <mergeCell ref="R184:S184"/>
    <mergeCell ref="R185:S185"/>
    <mergeCell ref="R186:S186"/>
    <mergeCell ref="T189:U189"/>
    <mergeCell ref="T171:U171"/>
    <mergeCell ref="T172:U172"/>
    <mergeCell ref="T173:U173"/>
    <mergeCell ref="T174:U174"/>
    <mergeCell ref="T175:U175"/>
    <mergeCell ref="T176:U176"/>
    <mergeCell ref="P185:Q185"/>
    <mergeCell ref="P152:Q152"/>
    <mergeCell ref="P153:Q153"/>
    <mergeCell ref="C194:O194"/>
    <mergeCell ref="C195:O195"/>
    <mergeCell ref="C188:O188"/>
    <mergeCell ref="C189:O189"/>
    <mergeCell ref="C190:O190"/>
    <mergeCell ref="C191:O191"/>
    <mergeCell ref="C192:O192"/>
    <mergeCell ref="C193:O193"/>
    <mergeCell ref="P195:Q195"/>
    <mergeCell ref="C157:O157"/>
    <mergeCell ref="P157:Q157"/>
    <mergeCell ref="C160:O160"/>
    <mergeCell ref="C161:O161"/>
    <mergeCell ref="P160:Q160"/>
    <mergeCell ref="P161:Q161"/>
    <mergeCell ref="C164:O164"/>
    <mergeCell ref="P164:Q164"/>
    <mergeCell ref="B144:U144"/>
    <mergeCell ref="B149:U149"/>
    <mergeCell ref="C168:O168"/>
    <mergeCell ref="C197:O197"/>
    <mergeCell ref="P197:Q197"/>
    <mergeCell ref="R197:S197"/>
    <mergeCell ref="T197:U197"/>
    <mergeCell ref="P168:Q168"/>
    <mergeCell ref="R168:S168"/>
    <mergeCell ref="T168:U168"/>
    <mergeCell ref="C156:O156"/>
    <mergeCell ref="P155:Q155"/>
    <mergeCell ref="R155:S155"/>
    <mergeCell ref="T155:U155"/>
    <mergeCell ref="P156:Q156"/>
    <mergeCell ref="R156:S156"/>
    <mergeCell ref="C185:O185"/>
    <mergeCell ref="C186:O186"/>
    <mergeCell ref="C187:O187"/>
    <mergeCell ref="P196:Q196"/>
    <mergeCell ref="P190:Q190"/>
    <mergeCell ref="P191:Q191"/>
    <mergeCell ref="P192:Q192"/>
    <mergeCell ref="P193:Q193"/>
    <mergeCell ref="P198:Q198"/>
    <mergeCell ref="C165:O165"/>
    <mergeCell ref="C166:O166"/>
    <mergeCell ref="C167:O167"/>
    <mergeCell ref="C169:O169"/>
    <mergeCell ref="C170:O170"/>
    <mergeCell ref="C171:O171"/>
    <mergeCell ref="C172:O172"/>
    <mergeCell ref="C173:O173"/>
    <mergeCell ref="C174:O174"/>
    <mergeCell ref="C175:O175"/>
    <mergeCell ref="C176:O176"/>
    <mergeCell ref="C177:O177"/>
    <mergeCell ref="C178:O178"/>
    <mergeCell ref="C179:O179"/>
    <mergeCell ref="C180:O180"/>
    <mergeCell ref="C181:O181"/>
    <mergeCell ref="C182:O182"/>
    <mergeCell ref="C183:O183"/>
    <mergeCell ref="C184:O184"/>
    <mergeCell ref="P194:Q194"/>
    <mergeCell ref="P186:Q186"/>
    <mergeCell ref="C196:O196"/>
    <mergeCell ref="C198:O198"/>
    <mergeCell ref="R196:S196"/>
    <mergeCell ref="R198:S198"/>
    <mergeCell ref="P150:Q150"/>
    <mergeCell ref="P151:Q151"/>
    <mergeCell ref="P165:Q165"/>
    <mergeCell ref="P166:Q166"/>
    <mergeCell ref="P167:Q167"/>
    <mergeCell ref="P169:Q169"/>
    <mergeCell ref="P170:Q170"/>
    <mergeCell ref="P171:Q171"/>
    <mergeCell ref="P172:Q172"/>
    <mergeCell ref="P173:Q173"/>
    <mergeCell ref="P174:Q174"/>
    <mergeCell ref="P175:Q175"/>
    <mergeCell ref="P176:Q176"/>
    <mergeCell ref="P177:Q177"/>
    <mergeCell ref="P178:Q178"/>
    <mergeCell ref="P179:Q179"/>
    <mergeCell ref="P180:Q180"/>
    <mergeCell ref="P181:Q181"/>
    <mergeCell ref="P182:Q182"/>
    <mergeCell ref="P183:Q183"/>
    <mergeCell ref="P184:Q184"/>
    <mergeCell ref="R187:S187"/>
    <mergeCell ref="R190:S190"/>
    <mergeCell ref="R191:S191"/>
    <mergeCell ref="R192:S192"/>
    <mergeCell ref="R193:S193"/>
    <mergeCell ref="R194:S194"/>
    <mergeCell ref="R195:S195"/>
    <mergeCell ref="T199:U199"/>
    <mergeCell ref="R150:S150"/>
    <mergeCell ref="R151:S151"/>
    <mergeCell ref="R165:S165"/>
    <mergeCell ref="R166:S166"/>
    <mergeCell ref="R167:S167"/>
    <mergeCell ref="R169:S169"/>
    <mergeCell ref="R170:S170"/>
    <mergeCell ref="R171:S171"/>
    <mergeCell ref="R172:S172"/>
    <mergeCell ref="R173:S173"/>
    <mergeCell ref="R174:S174"/>
    <mergeCell ref="R175:S175"/>
    <mergeCell ref="R176:S176"/>
    <mergeCell ref="R177:S177"/>
    <mergeCell ref="R178:S178"/>
    <mergeCell ref="R179:S179"/>
    <mergeCell ref="R180:S180"/>
    <mergeCell ref="T190:U190"/>
    <mergeCell ref="T191:U191"/>
    <mergeCell ref="T192:U192"/>
    <mergeCell ref="T193:U193"/>
    <mergeCell ref="T194:U194"/>
    <mergeCell ref="T195:U195"/>
    <mergeCell ref="T196:U196"/>
    <mergeCell ref="T198:U198"/>
    <mergeCell ref="T180:U180"/>
    <mergeCell ref="T181:U181"/>
    <mergeCell ref="T182:U182"/>
    <mergeCell ref="T183:U183"/>
    <mergeCell ref="T184:U184"/>
    <mergeCell ref="T185:U185"/>
    <mergeCell ref="T186:U186"/>
    <mergeCell ref="T187:U187"/>
    <mergeCell ref="T188:U188"/>
    <mergeCell ref="T177:U177"/>
    <mergeCell ref="T178:U178"/>
    <mergeCell ref="T179:U179"/>
    <mergeCell ref="T165:U165"/>
    <mergeCell ref="T166:U166"/>
    <mergeCell ref="T167:U167"/>
    <mergeCell ref="T169:U169"/>
    <mergeCell ref="T170:U170"/>
    <mergeCell ref="T156:U156"/>
    <mergeCell ref="L137:M137"/>
    <mergeCell ref="N137:O137"/>
    <mergeCell ref="L139:M139"/>
    <mergeCell ref="N139:O139"/>
    <mergeCell ref="C154:O154"/>
    <mergeCell ref="P154:Q154"/>
    <mergeCell ref="R154:S154"/>
    <mergeCell ref="T154:U154"/>
    <mergeCell ref="C155:O155"/>
    <mergeCell ref="B150:O150"/>
    <mergeCell ref="B151:O151"/>
    <mergeCell ref="R152:S152"/>
    <mergeCell ref="T152:U152"/>
    <mergeCell ref="C153:O153"/>
    <mergeCell ref="R153:S153"/>
    <mergeCell ref="T153:U153"/>
    <mergeCell ref="T137:U137"/>
    <mergeCell ref="B152:O152"/>
    <mergeCell ref="T139:U139"/>
    <mergeCell ref="A139:J139"/>
    <mergeCell ref="P139:Q139"/>
    <mergeCell ref="R139:S139"/>
    <mergeCell ref="B147:U147"/>
    <mergeCell ref="B142:U142"/>
    <mergeCell ref="L125:M125"/>
    <mergeCell ref="N125:O125"/>
    <mergeCell ref="P125:Q125"/>
    <mergeCell ref="R125:S125"/>
    <mergeCell ref="T125:U125"/>
    <mergeCell ref="A127:K127"/>
    <mergeCell ref="L127:M127"/>
    <mergeCell ref="N127:O127"/>
    <mergeCell ref="P127:Q127"/>
    <mergeCell ref="R127:S127"/>
    <mergeCell ref="T127:U127"/>
    <mergeCell ref="A126:K126"/>
    <mergeCell ref="L126:M126"/>
    <mergeCell ref="N126:O126"/>
    <mergeCell ref="P126:Q126"/>
    <mergeCell ref="R126:S126"/>
    <mergeCell ref="T126:U126"/>
    <mergeCell ref="A116:J116"/>
    <mergeCell ref="R116:S116"/>
    <mergeCell ref="T116:U116"/>
    <mergeCell ref="T119:U119"/>
    <mergeCell ref="T122:U122"/>
    <mergeCell ref="A124:K124"/>
    <mergeCell ref="L124:M124"/>
    <mergeCell ref="N124:O124"/>
    <mergeCell ref="P124:Q124"/>
    <mergeCell ref="R124:S124"/>
    <mergeCell ref="T124:U124"/>
    <mergeCell ref="A123:K123"/>
    <mergeCell ref="L123:M123"/>
    <mergeCell ref="N123:O123"/>
    <mergeCell ref="R123:S123"/>
    <mergeCell ref="T123:U123"/>
    <mergeCell ref="L117:M117"/>
    <mergeCell ref="N117:O117"/>
    <mergeCell ref="P117:Q117"/>
    <mergeCell ref="R117:S117"/>
    <mergeCell ref="T117:U117"/>
    <mergeCell ref="A117:I117"/>
    <mergeCell ref="A129:K129"/>
    <mergeCell ref="A119:K119"/>
    <mergeCell ref="L119:M119"/>
    <mergeCell ref="N119:O119"/>
    <mergeCell ref="P119:Q119"/>
    <mergeCell ref="A118:K118"/>
    <mergeCell ref="L118:M118"/>
    <mergeCell ref="A98:L98"/>
    <mergeCell ref="L116:M116"/>
    <mergeCell ref="N116:O116"/>
    <mergeCell ref="P116:Q116"/>
    <mergeCell ref="M98:N98"/>
    <mergeCell ref="A115:U115"/>
    <mergeCell ref="T118:U118"/>
    <mergeCell ref="P123:Q123"/>
    <mergeCell ref="A122:K122"/>
    <mergeCell ref="L122:M122"/>
    <mergeCell ref="N122:O122"/>
    <mergeCell ref="P122:Q122"/>
    <mergeCell ref="R122:S122"/>
    <mergeCell ref="N118:O118"/>
    <mergeCell ref="P118:Q118"/>
    <mergeCell ref="R118:S118"/>
    <mergeCell ref="R119:S119"/>
    <mergeCell ref="A56:L56"/>
    <mergeCell ref="M56:N56"/>
    <mergeCell ref="O56:P56"/>
    <mergeCell ref="Q56:R56"/>
    <mergeCell ref="S56:T56"/>
    <mergeCell ref="U56:V56"/>
    <mergeCell ref="A57:L57"/>
    <mergeCell ref="M57:N57"/>
    <mergeCell ref="A41:U41"/>
    <mergeCell ref="A50:L50"/>
    <mergeCell ref="M50:N50"/>
    <mergeCell ref="O50:P50"/>
    <mergeCell ref="Q50:R50"/>
    <mergeCell ref="S50:T50"/>
    <mergeCell ref="U50:V50"/>
    <mergeCell ref="A51:L51"/>
    <mergeCell ref="M51:N51"/>
    <mergeCell ref="O51:P51"/>
    <mergeCell ref="Q51:R51"/>
    <mergeCell ref="S51:T51"/>
    <mergeCell ref="U51:V51"/>
    <mergeCell ref="M52:N52"/>
    <mergeCell ref="O52:P52"/>
    <mergeCell ref="Q52:R52"/>
    <mergeCell ref="A39:U39"/>
    <mergeCell ref="A49:L49"/>
    <mergeCell ref="M49:N49"/>
    <mergeCell ref="O49:P49"/>
    <mergeCell ref="Q49:R49"/>
    <mergeCell ref="S49:T49"/>
    <mergeCell ref="U49:V49"/>
    <mergeCell ref="A46:V46"/>
    <mergeCell ref="A80:L80"/>
    <mergeCell ref="M80:N80"/>
    <mergeCell ref="O80:P80"/>
    <mergeCell ref="Q80:R80"/>
    <mergeCell ref="A63:L63"/>
    <mergeCell ref="M63:N63"/>
    <mergeCell ref="A64:L64"/>
    <mergeCell ref="M64:N64"/>
    <mergeCell ref="A66:L66"/>
    <mergeCell ref="M66:N66"/>
    <mergeCell ref="A68:L68"/>
    <mergeCell ref="M68:N68"/>
    <mergeCell ref="A70:L70"/>
    <mergeCell ref="M70:N70"/>
    <mergeCell ref="Q63:R63"/>
    <mergeCell ref="S63:T63"/>
    <mergeCell ref="A81:L81"/>
    <mergeCell ref="M81:N81"/>
    <mergeCell ref="A82:L82"/>
    <mergeCell ref="M82:N82"/>
    <mergeCell ref="O82:P82"/>
    <mergeCell ref="A83:L83"/>
    <mergeCell ref="M83:N83"/>
    <mergeCell ref="O83:P83"/>
    <mergeCell ref="A84:L84"/>
    <mergeCell ref="M84:N84"/>
    <mergeCell ref="O84:P84"/>
    <mergeCell ref="O81:P81"/>
    <mergeCell ref="Q81:R81"/>
    <mergeCell ref="Q82:R82"/>
    <mergeCell ref="Q83:R83"/>
    <mergeCell ref="Q84:R84"/>
    <mergeCell ref="Q87:R87"/>
    <mergeCell ref="O98:P98"/>
    <mergeCell ref="Q98:R98"/>
    <mergeCell ref="S80:T80"/>
    <mergeCell ref="U80:V80"/>
    <mergeCell ref="S81:T81"/>
    <mergeCell ref="U81:V81"/>
    <mergeCell ref="S82:T82"/>
    <mergeCell ref="U82:V82"/>
    <mergeCell ref="S83:T83"/>
    <mergeCell ref="U83:V83"/>
    <mergeCell ref="S84:T84"/>
    <mergeCell ref="S87:T87"/>
    <mergeCell ref="U84:V84"/>
    <mergeCell ref="U87:V87"/>
    <mergeCell ref="U63:V63"/>
    <mergeCell ref="O63:P63"/>
    <mergeCell ref="R36:S36"/>
    <mergeCell ref="T36:U36"/>
    <mergeCell ref="A35:K35"/>
    <mergeCell ref="N135:O135"/>
    <mergeCell ref="L136:M136"/>
    <mergeCell ref="L138:M138"/>
    <mergeCell ref="R135:S135"/>
    <mergeCell ref="R136:S136"/>
    <mergeCell ref="R137:S137"/>
    <mergeCell ref="T135:U135"/>
    <mergeCell ref="T136:U136"/>
    <mergeCell ref="A134:U134"/>
    <mergeCell ref="A138:J138"/>
    <mergeCell ref="R138:S138"/>
    <mergeCell ref="T138:U138"/>
    <mergeCell ref="A137:J137"/>
    <mergeCell ref="P137:Q137"/>
    <mergeCell ref="P138:Q138"/>
    <mergeCell ref="P135:Q135"/>
    <mergeCell ref="P136:Q136"/>
    <mergeCell ref="N138:O138"/>
    <mergeCell ref="N136:O136"/>
    <mergeCell ref="L135:M135"/>
    <mergeCell ref="A135:J135"/>
    <mergeCell ref="A136:J136"/>
    <mergeCell ref="A16:U17"/>
    <mergeCell ref="A14:U14"/>
    <mergeCell ref="A12:U12"/>
    <mergeCell ref="A10:U10"/>
    <mergeCell ref="D2:M2"/>
    <mergeCell ref="D3:M3"/>
    <mergeCell ref="A37:K37"/>
    <mergeCell ref="L37:M37"/>
    <mergeCell ref="N37:O37"/>
    <mergeCell ref="P37:Q37"/>
    <mergeCell ref="R37:S37"/>
    <mergeCell ref="T37:U37"/>
    <mergeCell ref="B13:O13"/>
    <mergeCell ref="A31:K31"/>
    <mergeCell ref="L31:M31"/>
    <mergeCell ref="N31:O31"/>
    <mergeCell ref="P31:Q31"/>
    <mergeCell ref="R31:S31"/>
    <mergeCell ref="T31:U31"/>
    <mergeCell ref="A36:K36"/>
    <mergeCell ref="L36:M36"/>
    <mergeCell ref="N36:O36"/>
    <mergeCell ref="P36:Q36"/>
    <mergeCell ref="A20:U20"/>
    <mergeCell ref="L35:M35"/>
    <mergeCell ref="N35:O35"/>
    <mergeCell ref="P35:Q35"/>
    <mergeCell ref="R35:S35"/>
    <mergeCell ref="T35:U35"/>
    <mergeCell ref="A34:K34"/>
    <mergeCell ref="L34:M34"/>
    <mergeCell ref="N34:O34"/>
    <mergeCell ref="P34:Q34"/>
    <mergeCell ref="R34:S34"/>
    <mergeCell ref="T34:U34"/>
    <mergeCell ref="A28:K28"/>
    <mergeCell ref="L28:M28"/>
    <mergeCell ref="N28:O28"/>
    <mergeCell ref="P28:Q28"/>
    <mergeCell ref="R28:S28"/>
    <mergeCell ref="T28:U28"/>
    <mergeCell ref="A33:K33"/>
    <mergeCell ref="L33:M33"/>
    <mergeCell ref="N33:O33"/>
    <mergeCell ref="P33:Q33"/>
    <mergeCell ref="R33:S33"/>
    <mergeCell ref="T33:U33"/>
    <mergeCell ref="A32:K32"/>
    <mergeCell ref="L32:M32"/>
    <mergeCell ref="N32:O32"/>
    <mergeCell ref="P32:Q32"/>
    <mergeCell ref="R32:S32"/>
    <mergeCell ref="T32:U32"/>
    <mergeCell ref="A30:K30"/>
    <mergeCell ref="L30:M30"/>
    <mergeCell ref="N30:O30"/>
    <mergeCell ref="P30:Q30"/>
    <mergeCell ref="R30:S30"/>
    <mergeCell ref="T30:U30"/>
    <mergeCell ref="A29:K29"/>
    <mergeCell ref="L29:M29"/>
    <mergeCell ref="N29:O29"/>
    <mergeCell ref="P29:Q29"/>
    <mergeCell ref="R29:S29"/>
    <mergeCell ref="T29:U29"/>
    <mergeCell ref="T22:U22"/>
    <mergeCell ref="A27:K27"/>
    <mergeCell ref="L27:M27"/>
    <mergeCell ref="N27:O27"/>
    <mergeCell ref="P27:Q27"/>
    <mergeCell ref="R27:S27"/>
    <mergeCell ref="T27:U27"/>
    <mergeCell ref="A26:K26"/>
    <mergeCell ref="L26:M26"/>
    <mergeCell ref="N26:O26"/>
    <mergeCell ref="P26:Q26"/>
    <mergeCell ref="R26:S26"/>
    <mergeCell ref="T26:U26"/>
    <mergeCell ref="A25:K25"/>
    <mergeCell ref="L25:M25"/>
    <mergeCell ref="N25:O25"/>
    <mergeCell ref="P25:Q25"/>
    <mergeCell ref="R25:S25"/>
    <mergeCell ref="R22:S22"/>
    <mergeCell ref="T25:U25"/>
    <mergeCell ref="A21:K21"/>
    <mergeCell ref="L21:M21"/>
    <mergeCell ref="N21:O21"/>
    <mergeCell ref="P21:Q21"/>
    <mergeCell ref="R21:S21"/>
    <mergeCell ref="T21:U21"/>
    <mergeCell ref="A24:K24"/>
    <mergeCell ref="L24:M24"/>
    <mergeCell ref="N24:O24"/>
    <mergeCell ref="P24:Q24"/>
    <mergeCell ref="R24:S24"/>
    <mergeCell ref="T24:U24"/>
    <mergeCell ref="A23:K23"/>
    <mergeCell ref="L23:M23"/>
    <mergeCell ref="N23:O23"/>
    <mergeCell ref="P23:Q23"/>
    <mergeCell ref="R23:S23"/>
    <mergeCell ref="T23:U23"/>
    <mergeCell ref="A22:K22"/>
    <mergeCell ref="L22:M22"/>
    <mergeCell ref="N22:O22"/>
    <mergeCell ref="P22:Q22"/>
  </mergeCells>
  <phoneticPr fontId="21" type="noConversion"/>
  <printOptions horizontalCentered="1"/>
  <pageMargins left="0.25" right="0.25" top="0.75" bottom="0.75" header="0.3" footer="0.3"/>
  <pageSetup paperSize="9" scale="78" fitToHeight="0" orientation="landscape" r:id="rId1"/>
  <rowBreaks count="3" manualBreakCount="3">
    <brk id="38" max="16383" man="1"/>
    <brk id="113" max="16383" man="1"/>
    <brk id="14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9FBD-96FC-4CE4-B94F-55B2BDD6B643}">
  <sheetPr>
    <pageSetUpPr fitToPage="1"/>
  </sheetPr>
  <dimension ref="A2:W101"/>
  <sheetViews>
    <sheetView topLeftCell="A55" zoomScaleNormal="100" workbookViewId="0">
      <selection activeCell="G95" sqref="G95"/>
    </sheetView>
  </sheetViews>
  <sheetFormatPr defaultColWidth="9.109375" defaultRowHeight="15.6" x14ac:dyDescent="0.3"/>
  <cols>
    <col min="1" max="1" width="12.44140625" style="1" customWidth="1"/>
    <col min="2" max="2" width="10.109375" style="1" customWidth="1"/>
    <col min="3" max="6" width="9.109375" style="1"/>
    <col min="7" max="7" width="10.6640625" style="1" customWidth="1"/>
    <col min="8" max="8" width="11.44140625" style="1" customWidth="1"/>
    <col min="9" max="9" width="15.6640625" style="1" customWidth="1"/>
    <col min="10" max="10" width="14.33203125" style="1" customWidth="1"/>
    <col min="11" max="11" width="9.33203125" style="1" customWidth="1"/>
    <col min="12" max="13" width="9.109375" style="1"/>
    <col min="14" max="14" width="14.109375" style="1" customWidth="1"/>
    <col min="15" max="15" width="11.44140625" style="1" customWidth="1"/>
    <col min="16" max="17" width="9.109375" style="1"/>
    <col min="18" max="18" width="8" style="1" customWidth="1"/>
    <col min="19" max="19" width="5.44140625" style="1" customWidth="1"/>
    <col min="20" max="20" width="7.5546875" style="1" customWidth="1"/>
    <col min="21" max="21" width="6" style="1" customWidth="1"/>
    <col min="22" max="16384" width="9.109375" style="1"/>
  </cols>
  <sheetData>
    <row r="2" spans="1:19" x14ac:dyDescent="0.3">
      <c r="H2" s="23" t="s">
        <v>121</v>
      </c>
      <c r="I2" s="23"/>
      <c r="J2" s="23"/>
    </row>
    <row r="4" spans="1:19" x14ac:dyDescent="0.3">
      <c r="H4" s="23" t="s">
        <v>120</v>
      </c>
    </row>
    <row r="6" spans="1:19" ht="32.25" customHeight="1" x14ac:dyDescent="0.3">
      <c r="A6" s="169" t="s">
        <v>122</v>
      </c>
      <c r="B6" s="169"/>
      <c r="C6" s="169"/>
      <c r="D6" s="169"/>
      <c r="E6" s="169"/>
      <c r="F6" s="169"/>
      <c r="G6" s="169"/>
      <c r="H6" s="169"/>
      <c r="I6" s="169"/>
      <c r="J6" s="169"/>
      <c r="K6" s="169"/>
      <c r="L6" s="169"/>
      <c r="M6" s="169"/>
      <c r="N6" s="169"/>
      <c r="O6" s="20"/>
      <c r="P6" s="20"/>
      <c r="Q6" s="20"/>
      <c r="R6" s="20"/>
      <c r="S6" s="20"/>
    </row>
    <row r="8" spans="1:19" ht="51.75" customHeight="1" x14ac:dyDescent="0.3">
      <c r="A8" s="93" t="s">
        <v>123</v>
      </c>
      <c r="B8" s="93"/>
      <c r="C8" s="93"/>
      <c r="D8" s="93"/>
      <c r="E8" s="93"/>
      <c r="F8" s="93"/>
      <c r="G8" s="93"/>
      <c r="H8" s="93"/>
      <c r="I8" s="93"/>
      <c r="J8" s="93"/>
      <c r="K8" s="93"/>
      <c r="L8" s="93"/>
      <c r="M8" s="93"/>
      <c r="N8" s="93"/>
      <c r="O8" s="27"/>
      <c r="P8" s="27"/>
      <c r="Q8" s="27"/>
      <c r="R8" s="27"/>
      <c r="S8" s="27"/>
    </row>
    <row r="9" spans="1:19" x14ac:dyDescent="0.3">
      <c r="H9" s="23" t="s">
        <v>124</v>
      </c>
    </row>
    <row r="10" spans="1:19" x14ac:dyDescent="0.3">
      <c r="H10" s="23" t="s">
        <v>125</v>
      </c>
    </row>
    <row r="12" spans="1:19" ht="49.5" customHeight="1" x14ac:dyDescent="0.3">
      <c r="A12" s="239" t="s">
        <v>272</v>
      </c>
      <c r="B12" s="93"/>
      <c r="C12" s="93"/>
      <c r="D12" s="93"/>
      <c r="E12" s="93"/>
      <c r="F12" s="93"/>
      <c r="G12" s="93"/>
      <c r="H12" s="93"/>
      <c r="I12" s="93"/>
      <c r="J12" s="93"/>
      <c r="K12" s="93"/>
      <c r="L12" s="93"/>
      <c r="M12" s="93"/>
      <c r="N12" s="93"/>
      <c r="O12" s="27"/>
      <c r="P12" s="27"/>
      <c r="Q12" s="27"/>
      <c r="R12" s="27"/>
      <c r="S12" s="27"/>
    </row>
    <row r="14" spans="1:19" ht="33.75" customHeight="1" x14ac:dyDescent="0.3">
      <c r="A14" s="93" t="s">
        <v>250</v>
      </c>
      <c r="B14" s="93"/>
      <c r="C14" s="93"/>
      <c r="D14" s="93"/>
      <c r="E14" s="93"/>
      <c r="F14" s="93"/>
      <c r="G14" s="93"/>
      <c r="H14" s="93"/>
      <c r="I14" s="93"/>
      <c r="J14" s="93"/>
      <c r="K14" s="93"/>
      <c r="L14" s="93"/>
      <c r="M14" s="93"/>
      <c r="N14" s="93"/>
      <c r="O14" s="27"/>
      <c r="P14" s="27"/>
      <c r="Q14" s="27"/>
      <c r="R14" s="27"/>
      <c r="S14" s="27"/>
    </row>
    <row r="16" spans="1:19" ht="15.75" customHeight="1" x14ac:dyDescent="0.3">
      <c r="A16" s="93" t="s">
        <v>251</v>
      </c>
      <c r="B16" s="93"/>
      <c r="C16" s="93"/>
      <c r="D16" s="93"/>
      <c r="E16" s="93"/>
      <c r="F16" s="93"/>
      <c r="G16" s="93"/>
      <c r="H16" s="93"/>
      <c r="I16" s="93"/>
      <c r="J16" s="93"/>
      <c r="K16" s="93"/>
      <c r="L16" s="93"/>
      <c r="M16" s="93"/>
      <c r="N16" s="93"/>
      <c r="O16" s="27"/>
      <c r="P16" s="27"/>
      <c r="Q16" s="27"/>
      <c r="R16" s="27"/>
      <c r="S16" s="27"/>
    </row>
    <row r="18" spans="1:23" ht="15.75" customHeight="1" x14ac:dyDescent="0.3">
      <c r="A18" s="239" t="s">
        <v>252</v>
      </c>
      <c r="B18" s="93"/>
      <c r="C18" s="93"/>
      <c r="D18" s="93"/>
      <c r="E18" s="93"/>
      <c r="F18" s="93"/>
      <c r="G18" s="93"/>
      <c r="H18" s="93"/>
      <c r="I18" s="93"/>
      <c r="J18" s="93"/>
      <c r="K18" s="93"/>
      <c r="L18" s="93"/>
      <c r="M18" s="93"/>
      <c r="N18" s="93"/>
      <c r="O18" s="27"/>
      <c r="P18" s="27"/>
      <c r="Q18" s="27"/>
      <c r="R18" s="27"/>
      <c r="S18" s="27"/>
    </row>
    <row r="19" spans="1:23" ht="32.25" customHeight="1" x14ac:dyDescent="0.3">
      <c r="A19" s="93" t="s">
        <v>253</v>
      </c>
      <c r="B19" s="93"/>
      <c r="C19" s="93"/>
      <c r="D19" s="93"/>
      <c r="E19" s="93"/>
      <c r="F19" s="93"/>
      <c r="G19" s="93"/>
      <c r="H19" s="93"/>
      <c r="I19" s="93"/>
      <c r="J19" s="93"/>
      <c r="K19" s="93"/>
      <c r="L19" s="93"/>
      <c r="M19" s="93"/>
      <c r="N19" s="93"/>
      <c r="O19" s="27"/>
      <c r="P19" s="27"/>
      <c r="Q19" s="27"/>
      <c r="R19" s="27"/>
      <c r="S19" s="27"/>
    </row>
    <row r="21" spans="1:23" ht="35.25" customHeight="1" x14ac:dyDescent="0.3">
      <c r="A21" s="93" t="s">
        <v>254</v>
      </c>
      <c r="B21" s="93"/>
      <c r="C21" s="93"/>
      <c r="D21" s="93"/>
      <c r="E21" s="93"/>
      <c r="F21" s="93"/>
      <c r="G21" s="93"/>
      <c r="H21" s="93"/>
      <c r="I21" s="93"/>
      <c r="J21" s="93"/>
      <c r="K21" s="93"/>
      <c r="L21" s="93"/>
      <c r="M21" s="93"/>
      <c r="N21" s="93"/>
      <c r="O21" s="27"/>
      <c r="P21" s="27"/>
      <c r="Q21" s="27"/>
      <c r="R21" s="27"/>
      <c r="S21" s="27"/>
      <c r="T21" s="24"/>
      <c r="U21" s="24"/>
      <c r="V21" s="24"/>
      <c r="W21" s="24"/>
    </row>
    <row r="23" spans="1:23" ht="37.200000000000003" customHeight="1" x14ac:dyDescent="0.3">
      <c r="A23" s="235" t="s">
        <v>255</v>
      </c>
      <c r="B23" s="93"/>
      <c r="C23" s="93"/>
      <c r="D23" s="93"/>
      <c r="E23" s="93"/>
      <c r="F23" s="93"/>
      <c r="G23" s="93"/>
      <c r="H23" s="93"/>
      <c r="I23" s="93"/>
      <c r="J23" s="93"/>
      <c r="K23" s="93"/>
      <c r="L23" s="93"/>
      <c r="M23" s="93"/>
      <c r="N23" s="93"/>
      <c r="O23" s="27"/>
      <c r="P23" s="27"/>
      <c r="Q23" s="27"/>
      <c r="R23" s="27"/>
      <c r="S23" s="27"/>
      <c r="T23" s="29"/>
      <c r="U23" s="29"/>
      <c r="V23" s="29"/>
      <c r="W23" s="29"/>
    </row>
    <row r="24" spans="1:23" ht="48" customHeight="1" x14ac:dyDescent="0.3">
      <c r="A24" s="93" t="s">
        <v>256</v>
      </c>
      <c r="B24" s="93"/>
      <c r="C24" s="93"/>
      <c r="D24" s="93"/>
      <c r="E24" s="93"/>
      <c r="F24" s="93"/>
      <c r="G24" s="93"/>
      <c r="H24" s="93"/>
      <c r="I24" s="93"/>
      <c r="J24" s="93"/>
      <c r="K24" s="93"/>
      <c r="L24" s="93"/>
      <c r="M24" s="93"/>
      <c r="N24" s="93"/>
      <c r="O24" s="27"/>
      <c r="P24" s="27"/>
      <c r="Q24" s="27"/>
      <c r="R24" s="27"/>
      <c r="S24" s="27"/>
    </row>
    <row r="25" spans="1:23" ht="55.5" customHeight="1" x14ac:dyDescent="0.3">
      <c r="A25" s="93" t="s">
        <v>257</v>
      </c>
      <c r="B25" s="93"/>
      <c r="C25" s="93"/>
      <c r="D25" s="93"/>
      <c r="E25" s="93"/>
      <c r="F25" s="93"/>
      <c r="G25" s="93"/>
      <c r="H25" s="93"/>
      <c r="I25" s="93"/>
      <c r="J25" s="93"/>
      <c r="K25" s="93"/>
      <c r="L25" s="93"/>
      <c r="M25" s="93"/>
      <c r="N25" s="93"/>
      <c r="O25" s="27"/>
      <c r="P25" s="27"/>
      <c r="Q25" s="27"/>
      <c r="R25" s="27"/>
      <c r="S25" s="27"/>
    </row>
    <row r="26" spans="1:23" ht="18" customHeight="1" x14ac:dyDescent="0.3">
      <c r="A26" s="25"/>
      <c r="B26" s="25"/>
      <c r="C26" s="25"/>
      <c r="D26" s="25"/>
      <c r="E26" s="25"/>
      <c r="F26" s="25"/>
      <c r="G26" s="25"/>
      <c r="H26" s="25"/>
      <c r="I26" s="25"/>
      <c r="J26" s="25"/>
      <c r="K26" s="25"/>
      <c r="L26" s="25"/>
      <c r="M26" s="25"/>
      <c r="N26" s="25"/>
      <c r="O26" s="25"/>
      <c r="P26" s="25"/>
      <c r="Q26" s="25"/>
      <c r="R26" s="25"/>
      <c r="S26" s="25"/>
    </row>
    <row r="27" spans="1:23" ht="17.399999999999999" customHeight="1" x14ac:dyDescent="0.3">
      <c r="A27" s="235" t="s">
        <v>258</v>
      </c>
      <c r="B27" s="93"/>
      <c r="C27" s="93"/>
      <c r="D27" s="93"/>
      <c r="E27" s="93"/>
      <c r="F27" s="93"/>
      <c r="G27" s="93"/>
      <c r="H27" s="93"/>
      <c r="I27" s="93"/>
      <c r="J27" s="93"/>
      <c r="K27" s="93"/>
      <c r="L27" s="93"/>
      <c r="M27" s="93"/>
      <c r="N27" s="93"/>
      <c r="O27" s="27"/>
      <c r="P27" s="27"/>
      <c r="Q27" s="27"/>
      <c r="R27" s="27"/>
      <c r="S27" s="27"/>
    </row>
    <row r="29" spans="1:23" ht="66.599999999999994" customHeight="1" x14ac:dyDescent="0.3">
      <c r="A29" s="235" t="s">
        <v>259</v>
      </c>
      <c r="B29" s="93"/>
      <c r="C29" s="93"/>
      <c r="D29" s="93"/>
      <c r="E29" s="93"/>
      <c r="F29" s="93"/>
      <c r="G29" s="93"/>
      <c r="H29" s="93"/>
      <c r="I29" s="93"/>
      <c r="J29" s="93"/>
      <c r="K29" s="93"/>
      <c r="L29" s="93"/>
      <c r="M29" s="93"/>
      <c r="N29" s="93"/>
      <c r="O29" s="27"/>
      <c r="P29" s="27"/>
      <c r="Q29" s="27"/>
      <c r="R29" s="27"/>
      <c r="S29" s="27"/>
    </row>
    <row r="31" spans="1:23" ht="15.75" customHeight="1" x14ac:dyDescent="0.3">
      <c r="A31" s="93" t="s">
        <v>126</v>
      </c>
      <c r="B31" s="93"/>
      <c r="C31" s="93"/>
      <c r="D31" s="93"/>
      <c r="E31" s="93"/>
      <c r="F31" s="93"/>
      <c r="G31" s="93"/>
      <c r="H31" s="93"/>
      <c r="I31" s="93"/>
      <c r="J31" s="93"/>
      <c r="K31" s="93"/>
      <c r="L31" s="93"/>
      <c r="M31" s="93"/>
      <c r="N31" s="93"/>
      <c r="O31" s="27"/>
      <c r="P31" s="27"/>
      <c r="Q31" s="27"/>
      <c r="R31" s="27"/>
      <c r="S31" s="27"/>
    </row>
    <row r="33" spans="1:19" x14ac:dyDescent="0.3">
      <c r="A33" s="26" t="s">
        <v>127</v>
      </c>
    </row>
    <row r="34" spans="1:19" x14ac:dyDescent="0.3">
      <c r="A34" s="26"/>
    </row>
    <row r="36" spans="1:19" x14ac:dyDescent="0.3">
      <c r="A36" s="6" t="s">
        <v>128</v>
      </c>
    </row>
    <row r="37" spans="1:19" ht="15.75" customHeight="1" x14ac:dyDescent="0.3">
      <c r="A37" s="93" t="s">
        <v>260</v>
      </c>
      <c r="B37" s="93"/>
      <c r="C37" s="93"/>
      <c r="D37" s="93"/>
      <c r="E37" s="93"/>
      <c r="F37" s="93"/>
      <c r="G37" s="93"/>
      <c r="H37" s="93"/>
      <c r="I37" s="93"/>
      <c r="J37" s="93"/>
      <c r="K37" s="93"/>
      <c r="L37" s="93"/>
      <c r="M37" s="93"/>
      <c r="N37" s="93"/>
      <c r="O37" s="27"/>
      <c r="P37" s="27"/>
      <c r="Q37" s="27"/>
      <c r="R37" s="27"/>
    </row>
    <row r="38" spans="1:19" ht="15.75" customHeight="1" x14ac:dyDescent="0.3">
      <c r="A38" s="93" t="s">
        <v>261</v>
      </c>
      <c r="B38" s="93"/>
      <c r="C38" s="93"/>
      <c r="D38" s="93"/>
      <c r="E38" s="93"/>
      <c r="F38" s="93"/>
      <c r="G38" s="93"/>
      <c r="H38" s="93"/>
      <c r="I38" s="93"/>
      <c r="J38" s="93"/>
      <c r="K38" s="93"/>
      <c r="L38" s="93"/>
      <c r="M38" s="93"/>
      <c r="N38" s="93"/>
      <c r="O38" s="27"/>
      <c r="P38" s="27"/>
      <c r="Q38" s="27"/>
      <c r="R38" s="27"/>
    </row>
    <row r="39" spans="1:19" ht="33.6" customHeight="1" x14ac:dyDescent="0.3">
      <c r="A39" s="93" t="s">
        <v>262</v>
      </c>
      <c r="B39" s="93"/>
      <c r="C39" s="93"/>
      <c r="D39" s="93"/>
      <c r="E39" s="93"/>
      <c r="F39" s="93"/>
      <c r="G39" s="93"/>
      <c r="H39" s="93"/>
      <c r="I39" s="93"/>
      <c r="J39" s="93"/>
      <c r="K39" s="93"/>
      <c r="L39" s="93"/>
      <c r="M39" s="93"/>
      <c r="N39" s="93"/>
      <c r="O39" s="27"/>
      <c r="P39" s="27"/>
      <c r="Q39" s="27"/>
      <c r="R39" s="27"/>
      <c r="S39" s="10"/>
    </row>
    <row r="40" spans="1:19" x14ac:dyDescent="0.3">
      <c r="A40" s="4"/>
    </row>
    <row r="42" spans="1:19" x14ac:dyDescent="0.3">
      <c r="H42" s="28" t="s">
        <v>129</v>
      </c>
    </row>
    <row r="43" spans="1:19" x14ac:dyDescent="0.3">
      <c r="H43" s="28" t="s">
        <v>130</v>
      </c>
    </row>
    <row r="46" spans="1:19" x14ac:dyDescent="0.3">
      <c r="A46" s="9" t="s">
        <v>131</v>
      </c>
    </row>
    <row r="48" spans="1:19" ht="33.75" customHeight="1" x14ac:dyDescent="0.3">
      <c r="A48" s="93" t="s">
        <v>263</v>
      </c>
      <c r="B48" s="93"/>
      <c r="C48" s="93"/>
      <c r="D48" s="93"/>
      <c r="E48" s="93"/>
      <c r="F48" s="93"/>
      <c r="G48" s="93"/>
      <c r="H48" s="93"/>
      <c r="I48" s="93"/>
      <c r="J48" s="93"/>
      <c r="K48" s="93"/>
      <c r="L48" s="93"/>
      <c r="M48" s="93"/>
      <c r="N48" s="93"/>
      <c r="O48" s="27"/>
      <c r="P48" s="27"/>
      <c r="Q48" s="27"/>
      <c r="R48" s="27"/>
      <c r="S48" s="27"/>
    </row>
    <row r="50" spans="1:19" x14ac:dyDescent="0.3">
      <c r="A50" s="39" t="s">
        <v>246</v>
      </c>
      <c r="B50" s="39"/>
      <c r="C50" s="39"/>
      <c r="D50" s="39"/>
      <c r="E50" s="39"/>
      <c r="F50" s="39"/>
      <c r="G50" s="39"/>
      <c r="H50" s="39"/>
      <c r="I50" s="39"/>
      <c r="J50" s="39"/>
      <c r="K50" s="39"/>
      <c r="L50" s="39"/>
      <c r="M50" s="39"/>
      <c r="N50" s="39"/>
      <c r="O50" s="39"/>
      <c r="P50" s="39"/>
      <c r="Q50" s="39"/>
      <c r="R50" s="39"/>
      <c r="S50" s="39"/>
    </row>
    <row r="52" spans="1:19" x14ac:dyDescent="0.3">
      <c r="A52" s="240"/>
      <c r="B52" s="241"/>
      <c r="C52" s="33" t="s">
        <v>132</v>
      </c>
      <c r="D52" s="33"/>
      <c r="E52" s="8"/>
      <c r="F52" s="8"/>
      <c r="G52" s="8"/>
      <c r="H52" s="8"/>
      <c r="I52" s="33" t="s">
        <v>247</v>
      </c>
      <c r="J52" s="33" t="s">
        <v>248</v>
      </c>
      <c r="K52" s="33" t="s">
        <v>95</v>
      </c>
    </row>
    <row r="53" spans="1:19" x14ac:dyDescent="0.3">
      <c r="A53" s="32" t="s">
        <v>108</v>
      </c>
      <c r="B53" s="32"/>
      <c r="C53" s="227" t="s">
        <v>104</v>
      </c>
      <c r="D53" s="228"/>
      <c r="E53" s="228"/>
      <c r="F53" s="228"/>
      <c r="G53" s="228"/>
      <c r="H53" s="229"/>
      <c r="I53" s="30">
        <v>379168</v>
      </c>
      <c r="J53" s="31">
        <v>199886.82</v>
      </c>
      <c r="K53" s="31">
        <v>52.72</v>
      </c>
    </row>
    <row r="54" spans="1:19" x14ac:dyDescent="0.3">
      <c r="A54" s="225" t="s">
        <v>109</v>
      </c>
      <c r="B54" s="226"/>
      <c r="C54" s="225" t="s">
        <v>105</v>
      </c>
      <c r="D54" s="230"/>
      <c r="E54" s="230"/>
      <c r="F54" s="230"/>
      <c r="G54" s="230"/>
      <c r="H54" s="226"/>
      <c r="I54" s="34">
        <v>379168</v>
      </c>
      <c r="J54" s="35">
        <v>199886.82</v>
      </c>
      <c r="K54" s="31">
        <v>52.72</v>
      </c>
    </row>
    <row r="55" spans="1:19" x14ac:dyDescent="0.3">
      <c r="A55" s="231" t="s">
        <v>133</v>
      </c>
      <c r="B55" s="232"/>
      <c r="C55" s="232"/>
      <c r="D55" s="232"/>
      <c r="E55" s="232"/>
      <c r="F55" s="232"/>
      <c r="G55" s="232"/>
      <c r="H55" s="233"/>
      <c r="I55" s="62">
        <v>379168</v>
      </c>
      <c r="J55" s="62">
        <v>199886.82</v>
      </c>
      <c r="K55" s="62">
        <v>52.72</v>
      </c>
    </row>
    <row r="58" spans="1:19" x14ac:dyDescent="0.3">
      <c r="A58" s="9" t="s">
        <v>134</v>
      </c>
      <c r="B58" s="9" t="s">
        <v>135</v>
      </c>
    </row>
    <row r="60" spans="1:19" x14ac:dyDescent="0.3">
      <c r="A60" s="36" t="s">
        <v>136</v>
      </c>
    </row>
    <row r="61" spans="1:19" ht="30" customHeight="1" x14ac:dyDescent="0.3">
      <c r="A61" s="234" t="s">
        <v>137</v>
      </c>
      <c r="B61" s="234"/>
      <c r="C61" s="234"/>
      <c r="D61" s="234"/>
      <c r="E61" s="234"/>
      <c r="F61" s="234"/>
      <c r="G61" s="234"/>
      <c r="H61" s="234"/>
      <c r="I61" s="234"/>
      <c r="J61" s="234"/>
      <c r="K61" s="234"/>
      <c r="L61" s="234"/>
      <c r="M61" s="234"/>
      <c r="N61" s="234"/>
    </row>
    <row r="62" spans="1:19" ht="49.5" customHeight="1" x14ac:dyDescent="0.3">
      <c r="A62" s="93" t="s">
        <v>249</v>
      </c>
      <c r="B62" s="93"/>
      <c r="C62" s="93"/>
      <c r="D62" s="93"/>
      <c r="E62" s="93"/>
      <c r="F62" s="93"/>
      <c r="G62" s="93"/>
      <c r="H62" s="93"/>
      <c r="I62" s="93"/>
      <c r="J62" s="93"/>
      <c r="K62" s="93"/>
      <c r="L62" s="93"/>
      <c r="M62" s="93"/>
      <c r="N62" s="93"/>
    </row>
    <row r="63" spans="1:19" ht="51.75" customHeight="1" x14ac:dyDescent="0.3">
      <c r="A63" s="93" t="s">
        <v>138</v>
      </c>
      <c r="B63" s="93"/>
      <c r="C63" s="93"/>
      <c r="D63" s="93"/>
      <c r="E63" s="93"/>
      <c r="F63" s="93"/>
      <c r="G63" s="93"/>
      <c r="H63" s="93"/>
      <c r="I63" s="93"/>
      <c r="J63" s="93"/>
      <c r="K63" s="93"/>
      <c r="L63" s="93"/>
      <c r="M63" s="93"/>
      <c r="N63" s="93"/>
    </row>
    <row r="64" spans="1:19" ht="19.5" customHeight="1" x14ac:dyDescent="0.3">
      <c r="A64" s="223" t="s">
        <v>139</v>
      </c>
      <c r="B64" s="223"/>
      <c r="C64" s="223"/>
      <c r="D64" s="223"/>
      <c r="E64" s="223"/>
      <c r="F64" s="223"/>
      <c r="G64" s="223"/>
      <c r="H64" s="223"/>
      <c r="I64" s="223"/>
      <c r="J64" s="223"/>
      <c r="K64" s="223"/>
      <c r="L64" s="223"/>
      <c r="M64" s="223"/>
      <c r="N64" s="223"/>
    </row>
    <row r="65" spans="1:14" ht="19.5" customHeight="1" x14ac:dyDescent="0.3">
      <c r="A65" s="59"/>
      <c r="B65" s="59"/>
      <c r="C65" s="59"/>
      <c r="D65" s="59"/>
      <c r="E65" s="59"/>
      <c r="F65" s="59"/>
      <c r="G65" s="59"/>
      <c r="H65" s="59"/>
      <c r="I65" s="59"/>
      <c r="J65" s="59"/>
      <c r="K65" s="59"/>
      <c r="L65" s="59"/>
      <c r="M65" s="59"/>
      <c r="N65" s="59"/>
    </row>
    <row r="66" spans="1:14" ht="19.5" customHeight="1" x14ac:dyDescent="0.3">
      <c r="A66" s="236" t="s">
        <v>264</v>
      </c>
      <c r="B66" s="236"/>
      <c r="C66" s="59"/>
      <c r="D66" s="59"/>
      <c r="E66" s="59"/>
      <c r="F66" s="59"/>
      <c r="G66" s="59"/>
      <c r="H66" s="59"/>
      <c r="I66" s="59"/>
      <c r="J66" s="59"/>
      <c r="K66" s="59"/>
      <c r="L66" s="59"/>
      <c r="M66" s="59"/>
      <c r="N66" s="59"/>
    </row>
    <row r="67" spans="1:14" ht="19.2" customHeight="1" x14ac:dyDescent="0.3">
      <c r="A67" s="59" t="s">
        <v>265</v>
      </c>
      <c r="B67" s="59"/>
      <c r="C67" s="59"/>
      <c r="D67" s="59"/>
      <c r="E67" s="59"/>
      <c r="F67" s="59"/>
      <c r="G67" s="59"/>
      <c r="H67" s="59"/>
      <c r="I67" s="59"/>
      <c r="J67" s="59"/>
      <c r="K67" s="59"/>
      <c r="L67" s="59"/>
      <c r="M67" s="59"/>
      <c r="N67" s="59"/>
    </row>
    <row r="68" spans="1:14" ht="19.2" customHeight="1" x14ac:dyDescent="0.3">
      <c r="A68" s="59" t="s">
        <v>266</v>
      </c>
      <c r="B68" s="59"/>
      <c r="C68" s="59"/>
      <c r="D68" s="59"/>
      <c r="E68" s="59"/>
      <c r="F68" s="59"/>
      <c r="G68" s="59"/>
      <c r="H68" s="59"/>
      <c r="I68" s="59"/>
      <c r="J68" s="59"/>
      <c r="K68" s="59"/>
      <c r="L68" s="59"/>
      <c r="M68" s="59"/>
      <c r="N68" s="59"/>
    </row>
    <row r="69" spans="1:14" ht="19.5" customHeight="1" x14ac:dyDescent="0.3">
      <c r="A69" s="59"/>
      <c r="B69" s="59"/>
      <c r="C69" s="59"/>
      <c r="D69" s="59"/>
      <c r="E69" s="59"/>
      <c r="F69" s="59"/>
      <c r="G69" s="59"/>
      <c r="H69" s="59"/>
      <c r="I69" s="59"/>
      <c r="J69" s="59"/>
      <c r="K69" s="59"/>
      <c r="L69" s="59"/>
      <c r="M69" s="59"/>
      <c r="N69" s="59"/>
    </row>
    <row r="70" spans="1:14" ht="19.5" customHeight="1" x14ac:dyDescent="0.3">
      <c r="A70" s="59"/>
      <c r="B70" s="59"/>
      <c r="C70" s="59"/>
      <c r="D70" s="59"/>
      <c r="E70" s="59"/>
      <c r="F70" s="59"/>
      <c r="G70" s="59"/>
      <c r="H70" s="59"/>
      <c r="I70" s="59"/>
      <c r="J70" s="59"/>
      <c r="K70" s="59"/>
      <c r="L70" s="59"/>
      <c r="M70" s="59"/>
      <c r="N70" s="59"/>
    </row>
    <row r="71" spans="1:14" x14ac:dyDescent="0.3">
      <c r="A71" s="36" t="s">
        <v>140</v>
      </c>
    </row>
    <row r="72" spans="1:14" ht="40.5" customHeight="1" x14ac:dyDescent="0.3">
      <c r="A72" s="93" t="s">
        <v>267</v>
      </c>
      <c r="B72" s="93"/>
      <c r="C72" s="93"/>
      <c r="D72" s="93"/>
      <c r="E72" s="93"/>
      <c r="F72" s="93"/>
      <c r="G72" s="93"/>
      <c r="H72" s="93"/>
      <c r="I72" s="93"/>
      <c r="J72" s="93"/>
      <c r="K72" s="93"/>
      <c r="L72" s="93"/>
      <c r="M72" s="93"/>
      <c r="N72" s="93"/>
    </row>
    <row r="73" spans="1:14" ht="15.6" customHeight="1" x14ac:dyDescent="0.3">
      <c r="A73" s="10"/>
      <c r="B73" s="10"/>
      <c r="C73" s="10"/>
      <c r="D73" s="10"/>
      <c r="E73" s="10"/>
      <c r="F73" s="10"/>
      <c r="G73" s="10"/>
      <c r="H73" s="10"/>
      <c r="I73" s="10"/>
      <c r="J73" s="10"/>
      <c r="K73" s="10"/>
      <c r="L73" s="10"/>
      <c r="M73" s="10"/>
      <c r="N73" s="10"/>
    </row>
    <row r="74" spans="1:14" ht="15.6" customHeight="1" x14ac:dyDescent="0.3">
      <c r="A74" s="237" t="s">
        <v>268</v>
      </c>
      <c r="B74" s="238"/>
      <c r="C74" s="238"/>
      <c r="D74" s="238"/>
      <c r="E74" s="238"/>
      <c r="F74" s="238"/>
      <c r="G74" s="238"/>
      <c r="H74" s="238"/>
      <c r="I74" s="238"/>
      <c r="J74" s="238"/>
      <c r="K74" s="238"/>
      <c r="L74" s="238"/>
      <c r="M74" s="238"/>
      <c r="N74" s="10"/>
    </row>
    <row r="75" spans="1:14" ht="15.6" customHeight="1" x14ac:dyDescent="0.3">
      <c r="A75" s="10"/>
      <c r="B75" s="10"/>
      <c r="C75" s="10"/>
      <c r="D75" s="10"/>
      <c r="E75" s="10"/>
      <c r="F75" s="10"/>
      <c r="G75" s="10"/>
      <c r="H75" s="10"/>
      <c r="I75" s="10"/>
      <c r="J75" s="10"/>
      <c r="K75" s="10"/>
      <c r="L75" s="10"/>
      <c r="M75" s="10"/>
      <c r="N75" s="10"/>
    </row>
    <row r="76" spans="1:14" x14ac:dyDescent="0.3">
      <c r="A76" s="224" t="s">
        <v>141</v>
      </c>
      <c r="B76" s="224"/>
      <c r="C76" s="224"/>
      <c r="D76" s="224"/>
      <c r="E76" s="224"/>
      <c r="F76" s="224"/>
    </row>
    <row r="77" spans="1:14" x14ac:dyDescent="0.3">
      <c r="A77" s="37"/>
      <c r="B77" s="38"/>
    </row>
    <row r="78" spans="1:14" ht="100.5" customHeight="1" x14ac:dyDescent="0.3">
      <c r="A78" s="220" t="s">
        <v>142</v>
      </c>
      <c r="B78" s="93"/>
      <c r="C78" s="93"/>
      <c r="D78" s="93"/>
      <c r="E78" s="93"/>
      <c r="F78" s="93"/>
      <c r="G78" s="93"/>
      <c r="H78" s="93"/>
      <c r="I78" s="93"/>
      <c r="J78" s="93"/>
      <c r="K78" s="93"/>
      <c r="L78" s="93"/>
      <c r="M78" s="93"/>
      <c r="N78" s="93"/>
    </row>
    <row r="81" spans="1:14" x14ac:dyDescent="0.3">
      <c r="G81" s="222" t="s">
        <v>144</v>
      </c>
      <c r="H81" s="222"/>
      <c r="I81" s="222"/>
    </row>
    <row r="82" spans="1:14" x14ac:dyDescent="0.3">
      <c r="H82" s="22" t="s">
        <v>143</v>
      </c>
    </row>
    <row r="84" spans="1:14" x14ac:dyDescent="0.3">
      <c r="A84" s="63" t="s">
        <v>274</v>
      </c>
    </row>
    <row r="85" spans="1:14" x14ac:dyDescent="0.3">
      <c r="A85" s="63" t="s">
        <v>275</v>
      </c>
    </row>
    <row r="87" spans="1:14" ht="32.4" customHeight="1" x14ac:dyDescent="0.3">
      <c r="A87" s="221" t="s">
        <v>269</v>
      </c>
      <c r="B87" s="221"/>
      <c r="C87" s="221"/>
      <c r="D87" s="221"/>
      <c r="E87" s="221"/>
      <c r="F87" s="221"/>
      <c r="G87" s="221"/>
      <c r="H87" s="221"/>
      <c r="I87" s="221"/>
      <c r="J87" s="221"/>
      <c r="K87" s="221"/>
      <c r="L87" s="221"/>
      <c r="M87" s="221"/>
      <c r="N87" s="221"/>
    </row>
    <row r="89" spans="1:14" x14ac:dyDescent="0.3">
      <c r="G89" s="222" t="s">
        <v>145</v>
      </c>
      <c r="H89" s="222"/>
      <c r="I89" s="222"/>
    </row>
    <row r="90" spans="1:14" x14ac:dyDescent="0.3">
      <c r="H90" s="22" t="s">
        <v>146</v>
      </c>
    </row>
    <row r="92" spans="1:14" ht="15.75" customHeight="1" x14ac:dyDescent="0.3">
      <c r="A92" s="93" t="s">
        <v>270</v>
      </c>
      <c r="B92" s="93"/>
      <c r="C92" s="93"/>
      <c r="D92" s="93"/>
      <c r="E92" s="93"/>
      <c r="F92" s="93"/>
      <c r="G92" s="93"/>
      <c r="H92" s="93"/>
      <c r="I92" s="93"/>
      <c r="J92" s="93"/>
      <c r="K92" s="93"/>
      <c r="L92" s="93"/>
      <c r="M92" s="93"/>
      <c r="N92" s="93"/>
    </row>
    <row r="95" spans="1:14" x14ac:dyDescent="0.3">
      <c r="A95" s="1" t="s">
        <v>273</v>
      </c>
    </row>
    <row r="97" spans="1:14" x14ac:dyDescent="0.3">
      <c r="A97" s="219" t="s">
        <v>243</v>
      </c>
      <c r="B97" s="219"/>
      <c r="C97" s="219"/>
      <c r="L97" s="218" t="s">
        <v>149</v>
      </c>
      <c r="M97" s="218"/>
      <c r="N97" s="218"/>
    </row>
    <row r="98" spans="1:14" x14ac:dyDescent="0.3">
      <c r="A98" s="219" t="s">
        <v>242</v>
      </c>
      <c r="B98" s="219"/>
      <c r="C98" s="219"/>
      <c r="L98" s="218" t="s">
        <v>150</v>
      </c>
      <c r="M98" s="218"/>
      <c r="N98" s="218"/>
    </row>
    <row r="99" spans="1:14" x14ac:dyDescent="0.3">
      <c r="L99" s="218" t="s">
        <v>151</v>
      </c>
      <c r="M99" s="218"/>
      <c r="N99" s="218"/>
    </row>
    <row r="100" spans="1:14" x14ac:dyDescent="0.3">
      <c r="A100" s="219" t="s">
        <v>147</v>
      </c>
      <c r="B100" s="219"/>
      <c r="C100" s="219"/>
    </row>
    <row r="101" spans="1:14" x14ac:dyDescent="0.3">
      <c r="L101" s="1" t="s">
        <v>148</v>
      </c>
    </row>
  </sheetData>
  <mergeCells count="42">
    <mergeCell ref="A6:N6"/>
    <mergeCell ref="A8:N8"/>
    <mergeCell ref="A12:N12"/>
    <mergeCell ref="A14:N14"/>
    <mergeCell ref="A52:B52"/>
    <mergeCell ref="A48:N48"/>
    <mergeCell ref="A25:N25"/>
    <mergeCell ref="A21:N21"/>
    <mergeCell ref="A23:N23"/>
    <mergeCell ref="A24:N24"/>
    <mergeCell ref="A16:N16"/>
    <mergeCell ref="A18:N18"/>
    <mergeCell ref="A19:N19"/>
    <mergeCell ref="A37:N37"/>
    <mergeCell ref="A38:N38"/>
    <mergeCell ref="A39:N39"/>
    <mergeCell ref="A27:N27"/>
    <mergeCell ref="A29:N29"/>
    <mergeCell ref="A31:N31"/>
    <mergeCell ref="A54:B54"/>
    <mergeCell ref="C53:H53"/>
    <mergeCell ref="C54:H54"/>
    <mergeCell ref="A55:H55"/>
    <mergeCell ref="A61:N61"/>
    <mergeCell ref="A62:N62"/>
    <mergeCell ref="A63:N63"/>
    <mergeCell ref="A64:N64"/>
    <mergeCell ref="A72:N72"/>
    <mergeCell ref="A76:F76"/>
    <mergeCell ref="A66:B66"/>
    <mergeCell ref="A74:M74"/>
    <mergeCell ref="A78:N78"/>
    <mergeCell ref="A87:N87"/>
    <mergeCell ref="G81:I81"/>
    <mergeCell ref="G89:I89"/>
    <mergeCell ref="L97:N97"/>
    <mergeCell ref="L98:N98"/>
    <mergeCell ref="A97:C97"/>
    <mergeCell ref="A98:C98"/>
    <mergeCell ref="A100:C100"/>
    <mergeCell ref="A92:N92"/>
    <mergeCell ref="L99:N99"/>
  </mergeCells>
  <printOptions horizontalCentered="1" verticalCentered="1"/>
  <pageMargins left="0.70866141732283472" right="0.70866141732283472" top="0.74803149606299213" bottom="0.74803149606299213" header="0.31496062992125984" footer="0.31496062992125984"/>
  <pageSetup paperSize="9" scale="85" fitToHeight="0" orientation="landscape" r:id="rId1"/>
  <rowBreaks count="3" manualBreakCount="3">
    <brk id="49" max="16383" man="1"/>
    <brk id="75" max="16383" man="1"/>
    <brk id="87" max="1638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Godišnji izvještaj o izvršenju</vt:lpstr>
      <vt:lpstr>OBRAZLOŽENJE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kazaliste.vtc@gmail.com</dc:creator>
  <cp:lastModifiedBy>ravnatelj</cp:lastModifiedBy>
  <cp:lastPrinted>2026-07-23T08:51:56Z</cp:lastPrinted>
  <dcterms:created xsi:type="dcterms:W3CDTF">2025-03-25T11:09:30Z</dcterms:created>
  <dcterms:modified xsi:type="dcterms:W3CDTF">2026-07-24T11:34:23Z</dcterms:modified>
</cp:coreProperties>
</file>